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Z:\OZ-DMR\RSM\dokumenty 2025\przetargi\przetarg 4_2025\"/>
    </mc:Choice>
  </mc:AlternateContent>
  <bookViews>
    <workbookView xWindow="11205" yWindow="-225" windowWidth="18360" windowHeight="11760"/>
  </bookViews>
  <sheets>
    <sheet name="Formularz ofertowy - przetarg " sheetId="1" r:id="rId1"/>
    <sheet name="OGOLNE WARUNKI SPRZEDAŻY" sheetId="6" r:id="rId2"/>
  </sheets>
  <definedNames>
    <definedName name="_xlnm.Print_Area" localSheetId="0">'Formularz ofertowy - przetarg '!$A$1:$H$110</definedName>
  </definedNames>
  <calcPr calcId="162913" fullPrecision="0"/>
</workbook>
</file>

<file path=xl/calcChain.xml><?xml version="1.0" encoding="utf-8"?>
<calcChain xmlns="http://schemas.openxmlformats.org/spreadsheetml/2006/main">
  <c r="G44" i="1" l="1"/>
  <c r="G62" i="1"/>
  <c r="G61" i="1"/>
  <c r="G55" i="1"/>
  <c r="G54" i="1"/>
  <c r="G48" i="1"/>
  <c r="G23" i="1"/>
  <c r="H70" i="1" l="1"/>
  <c r="G69" i="1"/>
  <c r="G68" i="1"/>
  <c r="H64" i="1"/>
  <c r="G63" i="1"/>
  <c r="G60" i="1"/>
  <c r="H59" i="1"/>
  <c r="G58" i="1"/>
  <c r="G59" i="1" s="1"/>
  <c r="H57" i="1"/>
  <c r="G56" i="1"/>
  <c r="G53" i="1"/>
  <c r="G57" i="1" s="1"/>
  <c r="G64" i="1" l="1"/>
  <c r="G70" i="1"/>
  <c r="H52" i="1"/>
  <c r="G51" i="1"/>
  <c r="G52" i="1" s="1"/>
  <c r="H50" i="1"/>
  <c r="G49" i="1"/>
  <c r="G47" i="1"/>
  <c r="H46" i="1"/>
  <c r="G45" i="1"/>
  <c r="G43" i="1"/>
  <c r="G46" i="1" s="1"/>
  <c r="H40" i="1"/>
  <c r="G39" i="1"/>
  <c r="G40" i="1" s="1"/>
  <c r="H42" i="1"/>
  <c r="G41" i="1"/>
  <c r="G42" i="1" s="1"/>
  <c r="H38" i="1"/>
  <c r="G37" i="1"/>
  <c r="G38" i="1" s="1"/>
  <c r="H36" i="1"/>
  <c r="G35" i="1"/>
  <c r="G36" i="1" s="1"/>
  <c r="H34" i="1"/>
  <c r="G33" i="1"/>
  <c r="G32" i="1"/>
  <c r="G34" i="1" s="1"/>
  <c r="H29" i="1"/>
  <c r="G28" i="1"/>
  <c r="G29" i="1" s="1"/>
  <c r="H27" i="1"/>
  <c r="G26" i="1"/>
  <c r="G27" i="1" s="1"/>
  <c r="H25" i="1"/>
  <c r="G50" i="1" l="1"/>
  <c r="G24" i="1" l="1"/>
  <c r="G22" i="1"/>
  <c r="G25" i="1" l="1"/>
  <c r="H67" i="1"/>
  <c r="G66" i="1"/>
  <c r="G65" i="1"/>
  <c r="H31" i="1"/>
  <c r="G30" i="1"/>
  <c r="G31" i="1" s="1"/>
  <c r="G67" i="1" l="1"/>
</calcChain>
</file>

<file path=xl/sharedStrings.xml><?xml version="1.0" encoding="utf-8"?>
<sst xmlns="http://schemas.openxmlformats.org/spreadsheetml/2006/main" count="177" uniqueCount="169">
  <si>
    <t>.............................................................................................</t>
  </si>
  <si>
    <t>...........................................................................................</t>
  </si>
  <si>
    <t>........................................................</t>
  </si>
  <si>
    <t>1. Do reprezentowania mnie (nas) w przetargu upoważniam(-y):</t>
  </si>
  <si>
    <t>Nr poz. przet.</t>
  </si>
  <si>
    <t>(imię i nazwisko)</t>
  </si>
  <si>
    <t>(adres zamieszkania)</t>
  </si>
  <si>
    <t>Obowiązek informacyjny Agencji Mienia Wojskowego w przypadku pozyskiwania danych osobowych w zakresie obrotu rzeczami ruchomymi niekoncesjonowanymi</t>
  </si>
  <si>
    <t>Oświadczam, że zapoznałam/zapoznałem się z powyższą informacją zgodną z art. 13 RODO.</t>
  </si>
  <si>
    <t>Oddział Regionalny AMW w Zielonej Górze</t>
  </si>
  <si>
    <t>ul. Zjednoczenia 104</t>
  </si>
  <si>
    <t>65-120 Zielona Góra</t>
  </si>
  <si>
    <t>Cena oferowana netto [zł]
/iloczyn kol. 3 i 5/</t>
  </si>
  <si>
    <t>1.</t>
  </si>
  <si>
    <t>2.</t>
  </si>
  <si>
    <t>3.</t>
  </si>
  <si>
    <t>4.</t>
  </si>
  <si>
    <t>5.</t>
  </si>
  <si>
    <t>6.</t>
  </si>
  <si>
    <t>OFERTA</t>
  </si>
  <si>
    <t>- uważam(-y) się za związanego (-ych) niniejszą ofertą począwszy od upływu terminu składania ofert do czasu zawarcia umowy sprzedaży;</t>
  </si>
  <si>
    <t>a). ................................................................................................................................................. ,</t>
  </si>
  <si>
    <t>b). ................................................................................................................................................. ,</t>
  </si>
  <si>
    <t>3. Załącznikami do niniejszej oferty są:</t>
  </si>
  <si>
    <t>.............................., dnia .......................</t>
  </si>
  <si>
    <t>Nazwa odpadów</t>
  </si>
  <si>
    <t>7.</t>
  </si>
  <si>
    <t>Wysokość wadium [zł]</t>
  </si>
  <si>
    <t>Oświadczam, że:</t>
  </si>
  <si>
    <t>OGÓLNE WARUNKI SPRZEDAŻY 
PRZETARG PUBLICZNY PISEMNY</t>
  </si>
  <si>
    <t>Organizatorem przetargu publicznego na sprzedaż rzeczy ruchomych niekoncesjonowanych, w tym odpadów (określonych dalej - RRN) jest Oddział Regionalny Agencji Mienia Wojskowego, zwany dalej Sprzedawcą.</t>
  </si>
  <si>
    <t>Ogólne Warunki Sprzedaży (określone dalej - OWS) stanowią integralną część ogłoszenia o przetargu publicznym i umów sprzedaży zawieranych w trybie przetargu.</t>
  </si>
  <si>
    <t>Postanowienia zawarte w niniejszych OWS mogą być zmieniane jedynie w formie pisemnej pod rygorem nieważności.</t>
  </si>
  <si>
    <t>Na wybrane przez Sprzedawcę pozycje przetargowe, zawarta zostanie pisemna umowa sprzedaży, która wyłącza stosowanie OWS tylko w zakresie uregulowanym w niej w sposób odmienny. Pisemna umowa sprzedaży może zawierać dodatkowe uregulowania nie ujęte w OWS.</t>
  </si>
  <si>
    <t>Przedmiotem sprzedaży są RRN, po cenie nie niższej niż cena wywoławcza, ujęte w ogłoszeniu o przetargu publicznym (określone dalej – oferta sprzedaży).</t>
  </si>
  <si>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</si>
  <si>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W przypadku złożenia oferty zakupu na więcej niż jedną pozycję przetargową z formularza ofertowego, kwota wpłaconego wadium musi stanowić sumę wadiów obliczonych dla wskazanych pozycji objętych ofertą zakupu.</t>
  </si>
  <si>
    <t>Niewniesienie wadium lub wniesienie po terminie, powoduje uznanie oferty za nieważną, a w przypadku przetargu ustnego nie dopuszczenie licytanta do udziału w przetargu.</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</si>
  <si>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</si>
  <si>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</si>
  <si>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 xml:space="preserve">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 </t>
  </si>
  <si>
    <t>Zawiadomienie Oferenta o przyjęciu oferty oznacza zawarcie umowy sprzedaży w trybie przetargu.</t>
  </si>
  <si>
    <t>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</si>
  <si>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</si>
  <si>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 xml:space="preserve">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     </t>
  </si>
  <si>
    <t>Za datę przejścia prawa własności zakupionych od Sprzedawcy RRN oraz ryzyka przypadkowej utraty/uszkodzenia przedmiotu umowy sprzedaży, uważa się datę podpisania przez Nabywcę i osobę wydającą dowodu wydania WZ.</t>
  </si>
  <si>
    <t xml:space="preserve">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  </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</si>
  <si>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</si>
  <si>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</si>
  <si>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 xml:space="preserve">Sprzedawane pojazdy będą wydane Nabywcy bez akumulatorów, płynów eksploatacyjnych, tablic i dowodów rejestracyjnych. </t>
  </si>
  <si>
    <r>
      <t xml:space="preserve">Nabywca odpadów zobowiązany jest do </t>
    </r>
    <r>
      <rPr>
        <sz val="12"/>
        <color rgb="FF000000"/>
        <rFont val="Times New Roman"/>
        <family val="1"/>
        <charset val="238"/>
      </rPr>
      <t>powiadomienia Sprzedawcę o terminie odbioru odpadów, co najmniej 5 dni przed ich planowanym odbiorem. W przypadku braku stosownego powiadomienia odpady mogą nie zostać wydane Nabywcy, a odpowiedzialność za ewentualne powstałe w związku z tym koszty, ponosi Nabywca.</t>
    </r>
  </si>
  <si>
    <t>Zaistniałe koszty ważenia odpadów, związane z realizacją ich odbioru, ponosi Nabywca odpadów.</t>
  </si>
  <si>
    <t>Oferent oświadcza, że znana mu jest jakość odpadów, sposób ich magazynowania i możliwości załadunkowe.</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</si>
  <si>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</si>
  <si>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</si>
  <si>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</si>
  <si>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</si>
  <si>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t>Ewentualne sprawy sporne będą rozstrzygane przez sąd właściwy dla siedziby Sprzedawcy.</t>
  </si>
  <si>
    <t>Ilość 
[kg]/[pakiet]</t>
  </si>
  <si>
    <t>Cena jednostkowa  wywoławcza netto [zł/kg] [zł/pakiet]</t>
  </si>
  <si>
    <t>Cena jednostkowa  oferowana netto [zł/kg] [zł/pakiet]</t>
  </si>
  <si>
    <t>Oferuję(-my) następującą(-e) cenę(-y) nabycia:</t>
  </si>
  <si>
    <r>
      <t xml:space="preserve">na pozycję(-e) przetargową(-e) nr </t>
    </r>
    <r>
      <rPr>
        <vertAlign val="subscript"/>
        <sz val="11"/>
        <rFont val="Calibri"/>
        <family val="2"/>
        <charset val="238"/>
        <scheme val="minor"/>
      </rPr>
      <t>……………………………………..</t>
    </r>
  </si>
  <si>
    <t>Zużyte opony (opony nienadające się do dalszego użytkowania i bieżnikowania z pojazdów osobowych i ciężarowych) /kod odpadu 16 01 03/</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</si>
  <si>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</si>
  <si>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t>Przetarg odbędzie się w miejscu i terminie określonym w ogłoszeniu o przetargu publicznym zamieszczonym na stronie internetowej AMW i w BIP AMW: www.amw.com.pl, w zakładce „Uzbrojenie i sprzęt wojskowy – Sprzęt wojskowy i wyposażenie – Sprzedaż przetargowa”.</t>
  </si>
  <si>
    <t>W sprawach nieuregulowanych w OWS oraz w ogłoszeniu o przetargu publicznym zastosowanie mają odpowiednie przepisy Kodeksu cywilnego i „Regulaminu przetargu publicznego na sprzedaż rzeczy ruchomych niekoncesjonowanych” wprowadzonego decyzją Prezesa Agencji Mienia Wojskowego. W zakresie odpadów dodatkowo zastosowanie mają w szczególności przepisy: ustawy o odpadach, ustawy Prawo ochrony środowiska, ustawy o systemie monitorowania drogowego i kolejowego przewozu towarów oraz obrotu paliwami opałowymi.</t>
  </si>
  <si>
    <t>Wadium złożone przez Oferentów, których oferty nie zostały przyjęte, będzie zwrócone nie później niż w ciągu 8 dni roboczych od daty zakończenia przetargu, z zastrzeżeniem prawa AMW do potrącenia wymagalnych wierzytelności, zgodnie z art. 498 Kodeksu cywilnego.</t>
  </si>
  <si>
    <t>Wadium złożone przez Nabywcę ulega zarachowaniu na poczet ceny nabycia.</t>
  </si>
  <si>
    <t>Nie ujawnia się osobom nieuprawnionym, w szczególności potencjalnym Oferentom informacji dotyczących ilości złożonych ofert do czasu rozpoczęcia przetargu.</t>
  </si>
  <si>
    <t>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t>
  </si>
  <si>
    <t>W przypadku sprzedaży odpadów osobom fizycznym oraz jednostkom organizacyjnym niebędącym przedsiębiorcami zastosowanie mają zapisy rozporządzenia Ministra Środowiska z dnia 10 listopada 2015 r. w sprawie listy rodzajów odpadów, które osoby fizyczne lub jednostki organizacyjne niebędące przedsiębiorcami mogą poddawać odzyskowi na potrzeby własne, oraz dopuszczalnych metod ich odzysku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</si>
  <si>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</si>
  <si>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Sprzedawca zastrzega prawo odstąpienia od Umowy w całości lub w części wedle własnego wyboru, bez dodatkowego wezwania w przypadku nieodebrania przez Kupującego RRN w terminie 30 dni od upływu terminu określonego w pkt. 3 obwieszczenia o przetargu publicznym.</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</si>
  <si>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</si>
  <si>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Z zastrzeżeniem postanowień pkt. 49 OWS kary umowne płatne będą w terminie do 14 dni od daty doręczenia noty obciążeniowej.</t>
  </si>
  <si>
    <t xml:space="preserve">W Agencji Mienia Wojskowego został wdrożony system zarządzania działaniami antykorupcyjnymi. Zachęcamy do zapoznania się z „Deklaracją antykorupcyjną Kierownictwa Agencji Mienia Wojskowego” dostępną na stronie internetowej www.amw.com.pl. </t>
  </si>
  <si>
    <t>..............................................................................................</t>
  </si>
  <si>
    <t>(PESEL)*</t>
  </si>
  <si>
    <t>(nazwa podmiotu)</t>
  </si>
  <si>
    <t>(adres siedziby)</t>
  </si>
  <si>
    <t>Tel. ……………………………………………</t>
  </si>
  <si>
    <t>UWAGA 1:</t>
  </si>
  <si>
    <t>UWAGA 2:</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</si>
  <si>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</si>
  <si>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</si>
  <si>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numer konta na które ma być zwrócone wadium .............................................................................................................................................</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</si>
  <si>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</si>
  <si>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</si>
  <si>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e-mail - ………………………………………………………………………………………</t>
  </si>
  <si>
    <t>2. Osobą do kontaktu w sprawie odbioru zakupionego mienia jest: …………...………………...…………...…….… tel. ……..................…</t>
  </si>
  <si>
    <r>
      <t xml:space="preserve">2) </t>
    </r>
    <r>
      <rPr>
        <i/>
        <sz val="11"/>
        <color theme="1"/>
        <rFont val="Times New Roman"/>
        <family val="1"/>
        <charset val="238"/>
      </rPr>
      <t>(opcja sprzedaży odpadów)</t>
    </r>
    <r>
      <rPr>
        <sz val="11"/>
        <color theme="1"/>
        <rFont val="Times New Roman"/>
        <family val="1"/>
        <charset val="238"/>
      </rPr>
      <t xml:space="preserve"> 
Poświadczona za zgodność z oryginałem kopia aktualnego na dzień przetargu zaświadczenia o wpisie do rejestru BDO, opatrzonego numerem rejestrowym, zgodnie z wymogami ustawy o odpadach.</t>
    </r>
  </si>
  <si>
    <t>4) ......................................................................................................................................................................................................................</t>
  </si>
  <si>
    <t>………………………………………………………………………………………………………………………………………………….</t>
  </si>
  <si>
    <t>* PESEL podawany dobrowolnie na etapie składania oferty w celu przyspieszenia procesu zawarcia umowy (podlega anonimiazacji dla oferentów, których oferty nie zostały przyjęte).</t>
  </si>
  <si>
    <t>** niepotrzebne skreślić</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</si>
  <si>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Zielonej Góra, ul. Zjednoczenia 104, 65-120 Zielona Góra,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</si>
  <si>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r>
      <t xml:space="preserve">3) </t>
    </r>
    <r>
      <rPr>
        <i/>
        <sz val="11"/>
        <color theme="1"/>
        <rFont val="Times New Roman"/>
        <family val="1"/>
        <charset val="238"/>
      </rPr>
      <t>(opcja sprzedaży odpadów osobom fizycznym lub jednostkom organizacyjnym niebędącym przedsiębiorcami)</t>
    </r>
    <r>
      <rPr>
        <sz val="11"/>
        <color theme="1"/>
        <rFont val="Times New Roman"/>
        <family val="1"/>
        <charset val="238"/>
      </rPr>
      <t xml:space="preserve">
Podpisanie przez oferenta lub osobę przez niego upoważnioną oświadczenia odbioru odpadów no potrzeby własne - dotyczy osób fizycznych i jednostek organizacyjnych niebędących przedsiębiorcami.</t>
    </r>
  </si>
  <si>
    <t xml:space="preserve">Szczegółowe informacje dotyczące przetargu zawarte są w ogłoszeniu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</si>
  <si>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Nabywca RRN wyłoniony w drodze przetargu zobowiązany jest do odebrania mienia w terminie określonym w obwieszczeniu o przetargu publicznym.</t>
  </si>
  <si>
    <t>Nabywca może zgłosić Sprzedawcy niezgodność stanu faktycznego RRN z ofertą sprzedaży wyłącznie podczas odbioru RRN, w terminie określonym w pkt. 3 obwieszczenia o przetargu, pod rygorem utraty uprawnień z tego tytułu.</t>
  </si>
  <si>
    <t>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</si>
  <si>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</si>
  <si>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</si>
  <si>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</si>
  <si>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t xml:space="preserve">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 </t>
  </si>
  <si>
    <t>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kar umownych, o których mowa w pkt. 45, 46, 47, 48, 49, 50.</t>
  </si>
  <si>
    <t>Odpadowe drewno (m.in. wybrakowane trzonki, połamane skrzynki drewniane itp.) /kod odpadu 17 02 01/</t>
  </si>
  <si>
    <t>Zużyte inne baterie i akumulatory /kod odpadu 16 06 05/</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</si>
  <si>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t>
    </r>
  </si>
  <si>
    <t>- jestem świadomy prawa Sprzedajacego do potrącenia wymagalnych wierzytelności, zgodnie z art. 498 Kodeksu cywilnego z wpłaconego wadium;</t>
  </si>
  <si>
    <t>- że zapoznałem się z „Deklaracją antykorupcyjną Kierownictwa Agencji Mienia Wojskowego”;</t>
  </si>
  <si>
    <t xml:space="preserve"> - że reprezentowana przeze mnie organizacja zobowiązuje się do zapobiegania czynom korupcyjnym na swoją korzyść wobec Agencji Mienia Wojskowego;</t>
  </si>
  <si>
    <t>.......................................................................................................................................................................................................................</t>
  </si>
  <si>
    <t xml:space="preserve"> - wadium w wysokości …………...……….....……… zostało wniesione;</t>
  </si>
  <si>
    <t>pieczęć firmowa i własnoręczny czytelny podpis 
(imię i nazwisko) osoby/osób upoważnionej (-ych) do składania oferty</t>
  </si>
  <si>
    <t>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o dozorze technicznym (t.j. Dz. U. z 2024 r. poz. 1194).</t>
  </si>
  <si>
    <t>Do sprzedaży rzeczy ruchomych niekoncesjonowanych/odpadów stosuje się odpowiednie przepisy ustawy z dnia 11 marca 2004 r. o podatku od towarów i usług (t.j. Dz. U. z 2024 r. poz. 361) oraz wydanych na jej podstawie aktów wykonawczych.</t>
  </si>
  <si>
    <t>- reprezentowany przeze mnie podmiot gospodarczy jest wpisany do rejestru Marszałka Województwa właściwego ze względu na siedzibę tego podmiotu, o którym mowa w art. 49 ustawy z dnia 14 grudnia 2012 r. o odpadach (t.j Dz. U. z 2023 r. poz. 1587 ze zm.), w zakresie transportu odpadów, na które składam ofertę;</t>
  </si>
  <si>
    <r>
      <t xml:space="preserve">- reprezentowany przeze mnie podmiot gospodarczy jest wpisany do rejestru Marszałka Województwa właściwego ze względu na miejsce wykonywania działalności przez ten podmiot, o którym mowa w art. 49 ustawy z dnia 14 grudnia 2012 r. o odpadach (t.j Dz. U. z 2023 r. poz. 1587 ze zm.), w zakresie gospodarowania zużytym sprzętem elektrycznym i elektronicznym, w rozumieniu ustawy z dnia 11 września 2015 r. o zużytym sprzęcie elektrycznym i elektronicznym (t.j. Dz. U. z 2024 r. poz. 573),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</si>
  <si>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r>
      <t>1)</t>
    </r>
    <r>
      <rPr>
        <i/>
        <sz val="11"/>
        <color theme="1"/>
        <rFont val="Times New Roman"/>
        <family val="1"/>
        <charset val="238"/>
      </rPr>
      <t xml:space="preserve"> (opcja sprzedaży odpadów) </t>
    </r>
    <r>
      <rPr>
        <sz val="11"/>
        <color theme="1"/>
        <rFont val="Times New Roman"/>
        <family val="1"/>
        <charset val="238"/>
      </rPr>
      <t xml:space="preserve">
- Poświadczona za zgodność z oryginałem kopia aktualnego na dzień przetargu zezwolenia na zbieranie lub przetwarzanie (odzysk albo unieszkodliwianie) odpadów wydanej zgodnie z wymogami ustawy z dnia 14 grudnia 2012 r. o odpadach (t.j. Dz. U. z 2023 r. poz. 1587 ze zm.) lub ustawy z dnia 27 kwietnia 2001 r. Prawo ochrony środowiska (t.j. Dz. U. z 2024 r. poz. 54 ze zm.),
- Poświadczona za zgodność z oryginałem kopia dokumentu poświadczającego, że w terminie do dnia 5 marca 2020 r. oferent złożył wniosek o zmianę posiadanej decyzji w przypadku, gdy oferent nie uzyskał zmiany posiadanych uprawnień wymaganych do gospodarowania odpadami w zakresie określonym w ustawie z dnia 14 grudnia 2012 r. o odpadach (t.j Dz. U. z 2023 r. poz. 1587 ze zm.).</t>
    </r>
  </si>
  <si>
    <t>Do sprzedaży RRN stosuje się odpowiednie przepisy ustawy z dnia 11 marca 2004 r. o podatku od towarów i usług (t.j. Dz. U. z 2024 r. poz. 361) oraz wydanych na jej podstawie aktów wykonawczych.</t>
  </si>
  <si>
    <t>Do przetargu mają zastosowanie odpowiednie przepisy ustawy z dnia 23 kwietnia 1964 r. Kodeks cywilny (t.j Dz. U. z 2024 r. poz. 1061).</t>
  </si>
  <si>
    <r>
      <t xml:space="preserve">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„Wadium na przetarg nr </t>
    </r>
    <r>
      <rPr>
        <sz val="12"/>
        <color rgb="FF002060"/>
        <rFont val="Times New Roman"/>
        <family val="1"/>
        <charset val="238"/>
      </rPr>
      <t>4/OZ-DG/2025</t>
    </r>
    <r>
      <rPr>
        <sz val="12"/>
        <color rgb="FF000000"/>
        <rFont val="Times New Roman"/>
        <family val="1"/>
        <charset val="238"/>
      </rPr>
      <t xml:space="preserve"> nr poz. przet. …nazwa Licytanta/Oferenta”. Wadium musi zostać zaksięgowane na rachunku organizatora przetargu najpóźniej w przeddzień terminu przetargu/składania ofert.</t>
    </r>
  </si>
  <si>
    <r>
      <t>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„Przetarg nr 4/</t>
    </r>
    <r>
      <rPr>
        <sz val="12"/>
        <color rgb="FF002060"/>
        <rFont val="Times New Roman"/>
        <family val="1"/>
        <charset val="238"/>
      </rPr>
      <t>OZ-DG/2025 – nie otwierać przed 26.06.2025 r</t>
    </r>
    <r>
      <rPr>
        <sz val="12"/>
        <color theme="1"/>
        <rFont val="Times New Roman"/>
        <family val="1"/>
        <charset val="238"/>
      </rPr>
      <t>. do godziny 11:00”,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t>
    </r>
  </si>
  <si>
    <r>
      <t>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
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 4</t>
    </r>
    <r>
      <rPr>
        <sz val="12"/>
        <color rgb="FF002060"/>
        <rFont val="Times New Roman"/>
        <family val="1"/>
        <charset val="238"/>
      </rPr>
      <t>/OZ-DG/2025</t>
    </r>
    <r>
      <rPr>
        <sz val="12"/>
        <color theme="1"/>
        <rFont val="Times New Roman"/>
        <family val="1"/>
        <charset val="238"/>
      </rPr>
      <t>”.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t>
    </r>
  </si>
  <si>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(t.j. Dz. U. z 2023 r. poz. 1587 ze zm.).</t>
    </r>
  </si>
  <si>
    <t xml:space="preserve">Nawiązując do zaproszenia (obwieszczenia) z dnia 11 czerwca 2025 r. o publicznym przetargu pisemnym nr 4/OZ-DG/2025 na sprzedaż rzeczy ruchomych niekoncesjonowanych składam(-y) niniejszą ofertę 
</t>
  </si>
  <si>
    <t>Zużyte baterie i akumulatory niklowo-kadmowe /kod odpadu 16 06 02*/</t>
  </si>
  <si>
    <t>WARTOŚĆ ŁĄCZNA POZYCJI 72</t>
  </si>
  <si>
    <t>Złom metali żelaznych (m.in. zużyte części pochodzące z naprawy pojazdów, stoły z warsztatów samochodowych, skrzynki metalowe itp.) /kod odpadu 16 01 17/</t>
  </si>
  <si>
    <t>WARTOŚĆ ŁĄCZNA POZYCJI 73</t>
  </si>
  <si>
    <t>Odpadowe opakowania z drewna (m.in.: zużyte skrzynie, palety itp.) /kod odpadu 15 01 03/</t>
  </si>
  <si>
    <t>WARTOŚĆ ŁĄCZNA POZYCJI 74</t>
  </si>
  <si>
    <t>WARTOŚĆ ŁĄCZNA POZYCJI 75</t>
  </si>
  <si>
    <t>WARTOŚĆ ŁĄCZNA POZYCJI 76</t>
  </si>
  <si>
    <t>Zużyte urządzenia elektryczne i elektroniczne (m.in. komputery bez dysków twardych, kserokopiarki, myszki, klawiatury, drukarki itp.) /kod odpadu 16 02 14</t>
  </si>
  <si>
    <t>Zużyte urządzenia zawierające niebezpieczne elementy (żarówki) /kod odpadu 16 02 13*/</t>
  </si>
  <si>
    <t>Zużyte opakowania zawierające pozostałości substancji niebezpiecznych lub nimi zanieczyszczone (zużyte pojemniki po produktach mps: metalowe – 1.501,00 kg, plastikowe – 1.599,00 kg) /kod odpadu 15 01 10*/</t>
  </si>
  <si>
    <t>WARTOŚĆ ŁĄCZNA POZYCJI 77</t>
  </si>
  <si>
    <t>Nasycone lub zużyte żywice jonowymienne (kationit i anionit usunięty z filtrów wody luzem i w kolumnach plastikowych) /kod odpadu 19 09 05/</t>
  </si>
  <si>
    <t>WARTOŚĆ ŁĄCZNA POZYCJI 78</t>
  </si>
  <si>
    <t>Zużyty węgiel aktywny (przeterminowany węgiel aktywny do filtrów wody luzem i w kolumnach plastikowych) /kod odpadu 19 09 04/</t>
  </si>
  <si>
    <t>WARTOŚĆ ŁĄCZNA POZYCJI 79</t>
  </si>
  <si>
    <t>Zużyte nieorganiczne chemikalia zawierające substancje niebezpieczne (przeterminowany podchloryn wapnia, siarczan glinu) /kod odpadu 16 05 07*/</t>
  </si>
  <si>
    <t>WARTOŚĆ ŁĄCZNA POZYCJI 80</t>
  </si>
  <si>
    <t>Przepracowane inne oleje silnikowe, przekładniowe i smarowe /kod odpadu 13 02 08*/</t>
  </si>
  <si>
    <t>Przepracowane inne oleje hydrauliczne /kod odpadu 13 01 13*/</t>
  </si>
  <si>
    <t>Przepracowane płyny zapobiegające zamarzaniu zawierające niebezpieczne substancje /kod odpadu 16 01 14*/</t>
  </si>
  <si>
    <t>WARTOŚĆ ŁĄCZNA POZYCJI 81</t>
  </si>
  <si>
    <t>Złom miedzi, brązu, mosiądzu (m.in. odpady powstałe z demontażu armatury sanitarnej i sprzętu infrastruktury itp.) /kod odpadu 17 04 01/</t>
  </si>
  <si>
    <t>Złom aluminiowy (m.in. odpady powstałe ze zużytych elementów konstrukcyjnych itp.) /kod odpadu 17 04 02/</t>
  </si>
  <si>
    <t>Złom żelaza i stali (m.in. odpady powstałe ze zużytych elementów konstrukcyjnych obiektów budowlanych oraz sprzętu infrastruktury itp.) /kod odpadu 17 04 05/</t>
  </si>
  <si>
    <t>WARTOŚĆ ŁĄCZNA POZYCJI 82</t>
  </si>
  <si>
    <t>Inne niewymienione odpady (m.in. zużyte kontaktowe i termalne figury bojowe zanieczyszczone pianką itp.) /kod odpadu 16 01 99/</t>
  </si>
  <si>
    <t>WARTOŚĆ ŁĄCZNA POZYCJI 83</t>
  </si>
  <si>
    <t>Przepracowane płyny zapobiegające zamarzaniu inne niż wymienione w 16 01 14 /kod odpadu 16 01 15/</t>
  </si>
  <si>
    <t>Przepracowane płyny hamulcowe /kod odpadu 16 01 13*/</t>
  </si>
  <si>
    <t>WARTOŚĆ ŁĄCZNA POZYCJI 84</t>
  </si>
  <si>
    <t>WARTOŚĆ ŁĄCZNA POZYCJI 85</t>
  </si>
  <si>
    <t>Złom metali żelaznych (m.in. zużyte części pojazdów pochodzące z wymian, skrzynie ładunkowe itp.) /kod odpadu 16 01 17/</t>
  </si>
  <si>
    <t>Złom żelaza i stali (m.in. elementy konstrukcyjne obiektów budowlanych i sprzętu infrastruktury itp.) /kod odpadu 17 04 05/</t>
  </si>
  <si>
    <t>WARTOŚĆ ŁĄCZNA POZYCJI 86</t>
  </si>
  <si>
    <t>Zużyte urządzenia zawierające freony, HCFC, HFC (m.in. wybrakowane lodówki, zamrażarki itp.) /kod odpadu 16 02 11*/</t>
  </si>
  <si>
    <t>Zużyte urządzenia elektryczne i elektroniczne (m.in.: kamery, telewizory, monitory, czujki, pralki, sprzęt komputerowy bez dysków twardych, lampki, elektryczny piec akumulacyjny itp.) /kod odpadu 16 02 14/</t>
  </si>
  <si>
    <t>WARTOŚĆ ŁĄCZNA POZYCJI 87</t>
  </si>
  <si>
    <t>WARTOŚĆ ŁĄCZNA POZYCJI 88</t>
  </si>
  <si>
    <t>Złom metali żelaznych (m.in. zużyte części pojazdów pochodzące z wymian, skrzynia ładunkowa itp.) /kod odpadu 16 01 17/</t>
  </si>
  <si>
    <t>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o odpadach (t.j. Dz. U. z 2023 r. poz. 1587 ze zm.) lub ustawy z dnia 27 kwietnia 2001 r. Prawo ochrony środowiska (t.j. Dz. U. z 2025 r. poz. 647 ).
W przypadku, gdy Oferent nie uzyskał zmiany posiadanych uprawnień wymaganych do gospodarowania odpadami w zakresie określonym w ustawie z dnia 14 grudnia 2012 r. o odpadach (t.j. Dz. U. z 2023 r. poz. 1587 ze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</si>
</sst>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font>
      <sz val="11"/>
      <color theme="1"/>
      <name val="Czcionka tekstu podstawowego"/>
      <family val="2"/>
      <charset val="238"/>
    </font>
    <font>
      <sz val="11"/>
      <name val="Times New Roman"/>
      <family val="1"/>
      <charset val="238"/>
    </font>
    <font>
      <b/>
      <sz val="11"/>
      <name val="Times New Roman"/>
      <family val="1"/>
      <charset val="238"/>
    </font>
    <font>
      <sz val="8"/>
      <name val="Times New Roman"/>
      <family val="1"/>
      <charset val="238"/>
    </font>
    <font>
      <b/>
      <sz val="14"/>
      <name val="Times New Roman"/>
      <family val="1"/>
      <charset val="238"/>
    </font>
    <font>
      <b/>
      <sz val="12"/>
      <name val="Times New Roman"/>
      <family val="1"/>
      <charset val="238"/>
    </font>
    <font>
      <sz val="10"/>
      <name val="Times New Roman"/>
      <family val="1"/>
      <charset val="238"/>
    </font>
    <font>
      <i/>
      <sz val="11"/>
      <name val="Times New Roman"/>
      <family val="1"/>
      <charset val="238"/>
    </font>
    <font>
      <sz val="11"/>
      <color theme="1"/>
      <name val="Times New Roman"/>
      <family val="1"/>
      <charset val="238"/>
    </font>
    <font>
      <sz val="12"/>
      <color rgb="FF000000"/>
      <name val="Times New Roman"/>
      <family val="1"/>
      <charset val="238"/>
    </font>
    <font>
      <b/>
      <sz val="11"/>
      <color theme="1"/>
      <name val="Times New Roman"/>
      <family val="1"/>
      <charset val="238"/>
    </font>
    <font>
      <sz val="12"/>
      <color theme="1"/>
      <name val="Times New Roman"/>
      <family val="1"/>
      <charset val="238"/>
    </font>
    <font>
      <b/>
      <sz val="10"/>
      <color rgb="FF000000"/>
      <name val="Times New Roman"/>
      <family val="1"/>
      <charset val="238"/>
    </font>
    <font>
      <i/>
      <sz val="12"/>
      <color rgb="FF000000"/>
      <name val="Times New Roman"/>
      <family val="1"/>
      <charset val="238"/>
    </font>
    <font>
      <b/>
      <sz val="11"/>
      <color theme="0"/>
      <name val="Calibri"/>
      <family val="2"/>
      <charset val="238"/>
      <scheme val="minor"/>
    </font>
    <font>
      <sz val="11"/>
      <name val="Calibri"/>
      <family val="2"/>
      <charset val="238"/>
      <scheme val="minor"/>
    </font>
    <font>
      <vertAlign val="subscript"/>
      <sz val="11"/>
      <name val="Calibri"/>
      <family val="2"/>
      <charset val="238"/>
      <scheme val="minor"/>
    </font>
    <font>
      <sz val="11"/>
      <color rgb="FF000000"/>
      <name val="Times New Roman"/>
      <family val="1"/>
      <charset val="238"/>
    </font>
    <font>
      <i/>
      <sz val="11"/>
      <color theme="1"/>
      <name val="Times New Roman"/>
      <family val="1"/>
      <charset val="238"/>
    </font>
    <font>
      <b/>
      <sz val="8"/>
      <color theme="1"/>
      <name val="Times New Roman"/>
      <family val="1"/>
      <charset val="238"/>
    </font>
    <font>
      <sz val="12"/>
      <color rgb="FF002060"/>
      <name val="Times New Roman"/>
      <family val="1"/>
      <charset val="238"/>
    </font>
  </fonts>
  <fills count="5">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rgb="FFA5A5A5"/>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thin">
        <color indexed="64"/>
      </left>
      <right style="medium">
        <color indexed="64"/>
      </right>
      <top style="medium">
        <color indexed="64"/>
      </top>
      <bottom/>
      <diagonal/>
    </border>
  </borders>
  <cellStyleXfs count="2">
    <xf numFmtId="0" fontId="0" fillId="0" borderId="0"/>
    <xf numFmtId="0" fontId="14" fillId="4" borderId="7" applyNumberFormat="0" applyFont="0" applyFill="0" applyBorder="0" applyAlignment="0" applyProtection="0"/>
  </cellStyleXfs>
  <cellXfs count="118">
    <xf numFmtId="0" fontId="0" fillId="0" borderId="0" xfId="0"/>
    <xf numFmtId="0" fontId="4" fillId="0" borderId="0" xfId="0" applyFont="1" applyAlignment="1" applyProtection="1">
      <alignment vertical="center"/>
      <protection locked="0"/>
    </xf>
    <xf numFmtId="4" fontId="1" fillId="0" borderId="0" xfId="0" applyNumberFormat="1" applyFont="1" applyProtection="1">
      <protection locked="0"/>
    </xf>
    <xf numFmtId="0" fontId="1" fillId="0" borderId="0" xfId="0" applyFont="1" applyProtection="1">
      <protection locked="0"/>
    </xf>
    <xf numFmtId="4" fontId="2" fillId="0" borderId="0" xfId="0" applyNumberFormat="1" applyFont="1" applyAlignment="1" applyProtection="1">
      <alignment wrapText="1"/>
      <protection locked="0"/>
    </xf>
    <xf numFmtId="4" fontId="1" fillId="0" borderId="0" xfId="0" applyNumberFormat="1" applyFont="1" applyAlignment="1" applyProtection="1">
      <alignment wrapText="1"/>
      <protection locked="0"/>
    </xf>
    <xf numFmtId="0" fontId="6" fillId="0" borderId="0" xfId="0" applyFont="1" applyProtection="1">
      <protection locked="0"/>
    </xf>
    <xf numFmtId="4" fontId="6" fillId="0" borderId="0" xfId="0" applyNumberFormat="1" applyFont="1" applyProtection="1">
      <protection locked="0"/>
    </xf>
    <xf numFmtId="0" fontId="5" fillId="0" borderId="0" xfId="0" applyFont="1" applyAlignment="1" applyProtection="1">
      <alignment horizontal="right"/>
      <protection locked="0"/>
    </xf>
    <xf numFmtId="0" fontId="8" fillId="0" borderId="0" xfId="0" applyFont="1" applyProtection="1">
      <protection locked="0"/>
    </xf>
    <xf numFmtId="4" fontId="8" fillId="0" borderId="0" xfId="0" applyNumberFormat="1" applyFont="1" applyProtection="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4" fontId="1" fillId="0" borderId="4" xfId="0" applyNumberFormat="1" applyFont="1" applyBorder="1" applyAlignment="1" applyProtection="1">
      <alignment horizontal="center" vertical="center" wrapText="1"/>
      <protection locked="0"/>
    </xf>
    <xf numFmtId="0" fontId="3" fillId="0" borderId="0" xfId="0" applyFont="1" applyProtection="1">
      <protection locked="0"/>
    </xf>
    <xf numFmtId="4" fontId="1" fillId="0" borderId="3" xfId="0" applyNumberFormat="1" applyFont="1" applyBorder="1" applyAlignment="1" applyProtection="1">
      <alignment horizontal="center" vertical="center" wrapText="1"/>
      <protection locked="0"/>
    </xf>
    <xf numFmtId="0" fontId="0" fillId="0" borderId="0" xfId="0" applyProtection="1">
      <protection locked="0"/>
    </xf>
    <xf numFmtId="0" fontId="2" fillId="0" borderId="0" xfId="0" applyFont="1" applyBorder="1" applyAlignment="1" applyProtection="1">
      <alignment horizontal="right" wrapText="1"/>
      <protection locked="0"/>
    </xf>
    <xf numFmtId="4" fontId="2" fillId="0" borderId="0" xfId="0" applyNumberFormat="1" applyFont="1" applyBorder="1" applyProtection="1">
      <protection locked="0"/>
    </xf>
    <xf numFmtId="0" fontId="8" fillId="0" borderId="0" xfId="0" applyFont="1" applyFill="1" applyAlignment="1" applyProtection="1">
      <protection locked="0"/>
    </xf>
    <xf numFmtId="0" fontId="8" fillId="0" borderId="0" xfId="0" applyFont="1" applyFill="1" applyProtection="1"/>
    <xf numFmtId="4" fontId="8" fillId="0" borderId="0" xfId="0" applyNumberFormat="1" applyFont="1" applyFill="1" applyProtection="1"/>
    <xf numFmtId="0" fontId="8" fillId="0" borderId="0" xfId="0" applyFont="1" applyProtection="1"/>
    <xf numFmtId="0" fontId="8" fillId="0" borderId="0" xfId="0" applyFont="1" applyFill="1" applyAlignment="1" applyProtection="1"/>
    <xf numFmtId="0" fontId="8" fillId="0" borderId="0" xfId="0" applyFont="1" applyFill="1" applyAlignment="1" applyProtection="1">
      <alignment wrapText="1"/>
    </xf>
    <xf numFmtId="0" fontId="11" fillId="0" borderId="0" xfId="0" applyFont="1" applyAlignment="1">
      <alignment horizontal="center" vertical="top"/>
    </xf>
    <xf numFmtId="0" fontId="12" fillId="0" borderId="0" xfId="0" applyFont="1" applyAlignment="1">
      <alignment horizontal="center" vertical="center" wrapText="1"/>
    </xf>
    <xf numFmtId="0" fontId="11" fillId="0" borderId="0" xfId="0" applyFont="1" applyAlignment="1">
      <alignment horizontal="center" vertical="center"/>
    </xf>
    <xf numFmtId="0" fontId="9" fillId="0" borderId="0" xfId="0" applyFont="1" applyAlignment="1">
      <alignment horizontal="justify" vertical="center"/>
    </xf>
    <xf numFmtId="0" fontId="9" fillId="0" borderId="0" xfId="0" applyFont="1" applyAlignment="1">
      <alignment horizontal="justify" vertical="center" wrapText="1"/>
    </xf>
    <xf numFmtId="0" fontId="11" fillId="0" borderId="0" xfId="0" applyFont="1" applyAlignment="1">
      <alignment horizontal="justify" vertical="center"/>
    </xf>
    <xf numFmtId="0" fontId="11" fillId="0" borderId="0" xfId="0" applyFont="1" applyAlignment="1">
      <alignment horizontal="justify" vertical="center" wrapText="1"/>
    </xf>
    <xf numFmtId="0" fontId="11" fillId="0" borderId="0" xfId="0" applyFont="1" applyAlignment="1">
      <alignment horizontal="center" vertical="center" wrapText="1"/>
    </xf>
    <xf numFmtId="4" fontId="1" fillId="0" borderId="6" xfId="0" applyNumberFormat="1" applyFont="1" applyBorder="1" applyAlignment="1" applyProtection="1">
      <alignment horizontal="center" vertical="center" wrapText="1"/>
      <protection locked="0"/>
    </xf>
    <xf numFmtId="4" fontId="2" fillId="0" borderId="0" xfId="0" applyNumberFormat="1" applyFont="1" applyBorder="1" applyAlignment="1" applyProtection="1">
      <alignment horizontal="right" wrapText="1"/>
      <protection locked="0"/>
    </xf>
    <xf numFmtId="0" fontId="15" fillId="0" borderId="0" xfId="1" applyFont="1" applyFill="1" applyBorder="1" applyProtection="1">
      <protection locked="0"/>
    </xf>
    <xf numFmtId="0" fontId="15" fillId="0" borderId="0" xfId="1" applyFont="1" applyFill="1" applyBorder="1" applyAlignment="1" applyProtection="1">
      <alignment vertical="center"/>
      <protection locked="0"/>
    </xf>
    <xf numFmtId="4" fontId="1" fillId="0" borderId="16" xfId="0" applyNumberFormat="1" applyFont="1" applyFill="1" applyBorder="1" applyAlignment="1" applyProtection="1">
      <alignment horizontal="center" vertical="center"/>
    </xf>
    <xf numFmtId="4" fontId="1" fillId="0" borderId="8" xfId="1" applyNumberFormat="1" applyFont="1" applyFill="1" applyBorder="1" applyAlignment="1" applyProtection="1">
      <alignment horizontal="center" vertical="center" wrapText="1"/>
      <protection locked="0"/>
    </xf>
    <xf numFmtId="4" fontId="2" fillId="0" borderId="12" xfId="0" applyNumberFormat="1" applyFont="1" applyFill="1" applyBorder="1" applyAlignment="1" applyProtection="1">
      <alignment horizontal="center" vertical="center"/>
    </xf>
    <xf numFmtId="4" fontId="10" fillId="2" borderId="13" xfId="0" applyNumberFormat="1" applyFont="1" applyFill="1" applyBorder="1" applyAlignment="1" applyProtection="1">
      <alignment horizontal="center" vertical="center" wrapText="1"/>
    </xf>
    <xf numFmtId="4" fontId="1" fillId="0" borderId="8" xfId="0" applyNumberFormat="1" applyFont="1" applyFill="1" applyBorder="1" applyAlignment="1" applyProtection="1">
      <alignment horizontal="center" vertical="center" wrapText="1"/>
    </xf>
    <xf numFmtId="4" fontId="1" fillId="0" borderId="17" xfId="0" applyNumberFormat="1" applyFont="1" applyFill="1" applyBorder="1" applyAlignment="1" applyProtection="1">
      <alignment horizontal="center" vertical="center"/>
    </xf>
    <xf numFmtId="0" fontId="8" fillId="3" borderId="0" xfId="0" applyFont="1" applyFill="1" applyProtection="1">
      <protection locked="0"/>
    </xf>
    <xf numFmtId="0" fontId="8" fillId="3" borderId="0" xfId="0" applyFont="1" applyFill="1" applyAlignment="1" applyProtection="1">
      <alignment horizontal="center" vertical="top"/>
    </xf>
    <xf numFmtId="0" fontId="8" fillId="0" borderId="0" xfId="0" applyFont="1" applyFill="1" applyProtection="1">
      <protection locked="0"/>
    </xf>
    <xf numFmtId="0" fontId="8" fillId="0" borderId="0" xfId="0" applyFont="1" applyAlignment="1" applyProtection="1">
      <alignment vertical="center"/>
      <protection locked="0"/>
    </xf>
    <xf numFmtId="0" fontId="8" fillId="0" borderId="0" xfId="0" applyFont="1" applyFill="1" applyAlignment="1" applyProtection="1">
      <alignment horizontal="center" wrapText="1"/>
    </xf>
    <xf numFmtId="0" fontId="8" fillId="0" borderId="0" xfId="0" applyFont="1" applyFill="1" applyAlignment="1" applyProtection="1">
      <alignment horizontal="center"/>
    </xf>
    <xf numFmtId="0" fontId="5" fillId="0" borderId="0" xfId="0" applyFont="1" applyAlignment="1" applyProtection="1">
      <protection locked="0"/>
    </xf>
    <xf numFmtId="0" fontId="5" fillId="0" borderId="0" xfId="0" applyFont="1" applyAlignment="1" applyProtection="1">
      <alignment vertical="center"/>
      <protection locked="0"/>
    </xf>
    <xf numFmtId="4" fontId="8" fillId="0" borderId="0" xfId="0" applyNumberFormat="1" applyFont="1" applyFill="1" applyAlignment="1" applyProtection="1">
      <alignment horizontal="justify"/>
    </xf>
    <xf numFmtId="0" fontId="8" fillId="0" borderId="0" xfId="0" applyFont="1" applyFill="1" applyAlignment="1" applyProtection="1">
      <alignment horizontal="justify"/>
      <protection locked="0"/>
    </xf>
    <xf numFmtId="0" fontId="19" fillId="0" borderId="0" xfId="0" applyFont="1" applyAlignment="1" applyProtection="1">
      <alignment horizontal="justify" vertical="center"/>
    </xf>
    <xf numFmtId="4" fontId="1" fillId="0" borderId="1" xfId="0" applyNumberFormat="1" applyFont="1" applyFill="1" applyBorder="1" applyAlignment="1" applyProtection="1">
      <alignment horizontal="center" vertical="center" wrapText="1"/>
    </xf>
    <xf numFmtId="4" fontId="1" fillId="0" borderId="1" xfId="1" applyNumberFormat="1" applyFont="1" applyFill="1" applyBorder="1" applyAlignment="1" applyProtection="1">
      <alignment horizontal="center" vertical="center" wrapText="1"/>
      <protection locked="0"/>
    </xf>
    <xf numFmtId="4" fontId="1" fillId="0" borderId="1" xfId="0" applyNumberFormat="1" applyFont="1" applyFill="1" applyBorder="1" applyAlignment="1" applyProtection="1">
      <alignment horizontal="center" vertical="center"/>
    </xf>
    <xf numFmtId="4" fontId="8" fillId="0" borderId="1" xfId="0" applyNumberFormat="1" applyFont="1" applyFill="1" applyBorder="1" applyAlignment="1" applyProtection="1">
      <alignment horizontal="center" vertical="center" wrapText="1"/>
    </xf>
    <xf numFmtId="2" fontId="1" fillId="0" borderId="1" xfId="0" applyNumberFormat="1" applyFont="1" applyFill="1" applyBorder="1" applyAlignment="1" applyProtection="1">
      <alignment horizontal="center" vertical="center" wrapText="1"/>
    </xf>
    <xf numFmtId="0" fontId="2" fillId="0" borderId="9" xfId="0" applyFont="1" applyFill="1" applyBorder="1" applyAlignment="1" applyProtection="1">
      <alignment horizontal="center" vertical="center" wrapText="1"/>
    </xf>
    <xf numFmtId="0" fontId="2" fillId="0" borderId="9" xfId="0" applyFont="1" applyFill="1" applyBorder="1" applyAlignment="1" applyProtection="1">
      <alignment horizontal="center" vertical="center" wrapText="1"/>
    </xf>
    <xf numFmtId="0" fontId="7" fillId="0" borderId="22" xfId="0" applyFont="1" applyBorder="1" applyAlignment="1" applyProtection="1">
      <alignment horizontal="center" vertical="center"/>
      <protection locked="0"/>
    </xf>
    <xf numFmtId="0" fontId="7" fillId="0" borderId="23" xfId="0" applyFont="1" applyBorder="1" applyAlignment="1" applyProtection="1">
      <alignment horizontal="center" vertical="center" wrapText="1"/>
      <protection locked="0"/>
    </xf>
    <xf numFmtId="4" fontId="7" fillId="0" borderId="23" xfId="0" applyNumberFormat="1" applyFont="1" applyBorder="1" applyAlignment="1" applyProtection="1">
      <alignment horizontal="center" vertical="center" wrapText="1"/>
      <protection locked="0"/>
    </xf>
    <xf numFmtId="4" fontId="7" fillId="0" borderId="24" xfId="0" applyNumberFormat="1" applyFont="1" applyBorder="1" applyAlignment="1" applyProtection="1">
      <alignment horizontal="center" vertical="center"/>
      <protection locked="0"/>
    </xf>
    <xf numFmtId="2" fontId="1" fillId="0" borderId="3" xfId="0" applyNumberFormat="1" applyFont="1" applyFill="1" applyBorder="1" applyAlignment="1" applyProtection="1">
      <alignment horizontal="center" vertical="center" wrapText="1"/>
    </xf>
    <xf numFmtId="4" fontId="1" fillId="0" borderId="3" xfId="1" applyNumberFormat="1" applyFont="1" applyFill="1" applyBorder="1" applyAlignment="1" applyProtection="1">
      <alignment horizontal="center" vertical="center" wrapText="1"/>
      <protection locked="0"/>
    </xf>
    <xf numFmtId="4" fontId="1" fillId="0" borderId="4" xfId="0" applyNumberFormat="1" applyFont="1" applyFill="1" applyBorder="1" applyAlignment="1" applyProtection="1">
      <alignment horizontal="center" vertical="center"/>
    </xf>
    <xf numFmtId="4" fontId="1" fillId="0" borderId="5" xfId="0" applyNumberFormat="1" applyFont="1" applyFill="1" applyBorder="1" applyAlignment="1" applyProtection="1">
      <alignment horizontal="center" vertical="center"/>
    </xf>
    <xf numFmtId="4" fontId="1" fillId="0" borderId="3" xfId="0" applyNumberFormat="1" applyFont="1" applyFill="1" applyBorder="1" applyAlignment="1" applyProtection="1">
      <alignment horizontal="center" vertical="center" wrapText="1"/>
    </xf>
    <xf numFmtId="4" fontId="8" fillId="0" borderId="25" xfId="0" applyNumberFormat="1" applyFont="1" applyFill="1" applyBorder="1" applyAlignment="1" applyProtection="1">
      <alignment horizontal="center" vertical="center" wrapText="1"/>
    </xf>
    <xf numFmtId="4" fontId="8" fillId="0" borderId="26" xfId="0" applyNumberFormat="1" applyFont="1" applyFill="1" applyBorder="1" applyAlignment="1" applyProtection="1">
      <alignment horizontal="center" vertical="center" wrapText="1"/>
    </xf>
    <xf numFmtId="4" fontId="1" fillId="0" borderId="26" xfId="0" applyNumberFormat="1" applyFont="1" applyFill="1" applyBorder="1" applyAlignment="1" applyProtection="1">
      <alignment horizontal="center" vertical="center"/>
    </xf>
    <xf numFmtId="4" fontId="10" fillId="2" borderId="27" xfId="0" applyNumberFormat="1" applyFont="1" applyFill="1" applyBorder="1" applyAlignment="1" applyProtection="1">
      <alignment horizontal="center" vertical="center" wrapText="1"/>
    </xf>
    <xf numFmtId="4" fontId="7" fillId="0" borderId="28" xfId="0" applyNumberFormat="1" applyFont="1" applyBorder="1" applyAlignment="1" applyProtection="1">
      <alignment horizontal="center" vertical="center"/>
      <protection locked="0"/>
    </xf>
    <xf numFmtId="0" fontId="8" fillId="0" borderId="0" xfId="0" applyFont="1" applyFill="1" applyAlignment="1" applyProtection="1">
      <alignment horizontal="left"/>
      <protection locked="0"/>
    </xf>
    <xf numFmtId="0" fontId="8" fillId="0" borderId="0" xfId="0" applyFont="1" applyFill="1" applyAlignment="1" applyProtection="1">
      <alignment horizontal="justify" vertical="center" wrapText="1"/>
    </xf>
    <xf numFmtId="0" fontId="8" fillId="0" borderId="0" xfId="0" quotePrefix="1"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Alignment="1" applyProtection="1">
      <alignment horizontal="left" vertical="center" wrapText="1"/>
      <protection locked="0"/>
    </xf>
    <xf numFmtId="0" fontId="8" fillId="0" borderId="0" xfId="0" applyFont="1" applyAlignment="1" applyProtection="1">
      <alignment horizontal="justify" wrapText="1"/>
      <protection locked="0"/>
    </xf>
    <xf numFmtId="0" fontId="8" fillId="3" borderId="0" xfId="0" applyFont="1" applyFill="1" applyAlignment="1" applyProtection="1">
      <alignment horizontal="justify" vertical="center" wrapText="1"/>
    </xf>
    <xf numFmtId="0" fontId="10" fillId="0" borderId="0" xfId="0" applyFont="1" applyFill="1" applyAlignment="1" applyProtection="1">
      <alignment horizontal="justify" vertical="center" wrapText="1"/>
      <protection locked="0"/>
    </xf>
    <xf numFmtId="0" fontId="8" fillId="0" borderId="0" xfId="0" applyFont="1" applyFill="1" applyAlignment="1" applyProtection="1">
      <alignment horizontal="justify" vertical="top" wrapText="1"/>
      <protection locked="0"/>
    </xf>
    <xf numFmtId="0" fontId="8" fillId="0" borderId="0" xfId="0" applyFont="1" applyFill="1" applyAlignment="1" applyProtection="1">
      <alignment horizontal="center"/>
      <protection locked="0"/>
    </xf>
    <xf numFmtId="0" fontId="8" fillId="0" borderId="0" xfId="0" applyFont="1" applyFill="1" applyAlignment="1" applyProtection="1">
      <alignment horizontal="center" wrapText="1"/>
    </xf>
    <xf numFmtId="0" fontId="8" fillId="0" borderId="0" xfId="0" applyFont="1" applyFill="1" applyAlignment="1" applyProtection="1">
      <alignment horizontal="left" vertical="top"/>
    </xf>
    <xf numFmtId="4" fontId="1" fillId="0" borderId="0" xfId="0" applyNumberFormat="1" applyFont="1" applyAlignment="1" applyProtection="1">
      <alignment horizontal="left" vertical="top" wrapText="1"/>
      <protection locked="0"/>
    </xf>
    <xf numFmtId="0" fontId="8" fillId="3" borderId="0" xfId="0" applyFont="1" applyFill="1" applyAlignment="1" applyProtection="1">
      <alignment horizontal="center" vertical="top"/>
    </xf>
    <xf numFmtId="0" fontId="8" fillId="0" borderId="0" xfId="0" applyFont="1" applyFill="1" applyAlignment="1" applyProtection="1">
      <alignment horizontal="center" vertical="top"/>
    </xf>
    <xf numFmtId="0" fontId="8" fillId="0" borderId="0" xfId="0" applyFont="1" applyProtection="1">
      <protection locked="0"/>
    </xf>
    <xf numFmtId="0" fontId="5" fillId="0" borderId="0" xfId="0" applyFont="1" applyAlignment="1" applyProtection="1">
      <alignment horizontal="center" vertical="center"/>
      <protection locked="0"/>
    </xf>
    <xf numFmtId="0" fontId="1" fillId="0" borderId="0" xfId="0" applyFont="1" applyFill="1" applyAlignment="1" applyProtection="1">
      <alignment horizontal="left" vertical="top" wrapText="1"/>
      <protection locked="0"/>
    </xf>
    <xf numFmtId="0" fontId="15" fillId="0" borderId="0" xfId="1" applyFont="1" applyFill="1" applyBorder="1" applyAlignment="1" applyProtection="1">
      <alignment horizontal="left" vertical="center" wrapText="1"/>
      <protection locked="0"/>
    </xf>
    <xf numFmtId="0" fontId="2" fillId="0" borderId="0"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7" fillId="0" borderId="23" xfId="0" applyFont="1" applyBorder="1" applyAlignment="1" applyProtection="1">
      <alignment horizontal="center" vertical="center"/>
      <protection locked="0"/>
    </xf>
    <xf numFmtId="0" fontId="8" fillId="0" borderId="0" xfId="0" quotePrefix="1" applyFont="1" applyFill="1" applyAlignment="1" applyProtection="1">
      <alignment horizontal="justify" vertical="center" wrapText="1"/>
    </xf>
    <xf numFmtId="4" fontId="8" fillId="0" borderId="0" xfId="0" quotePrefix="1" applyNumberFormat="1" applyFont="1" applyFill="1" applyAlignment="1" applyProtection="1">
      <alignment horizontal="left"/>
      <protection locked="0"/>
    </xf>
    <xf numFmtId="0" fontId="2" fillId="0" borderId="18" xfId="0" applyFont="1" applyFill="1" applyBorder="1" applyAlignment="1" applyProtection="1">
      <alignment horizontal="center" vertical="center" wrapText="1"/>
    </xf>
    <xf numFmtId="0" fontId="2" fillId="0" borderId="9" xfId="0" applyFont="1" applyFill="1" applyBorder="1" applyAlignment="1" applyProtection="1">
      <alignment horizontal="center" vertical="center" wrapText="1"/>
    </xf>
    <xf numFmtId="0" fontId="1" fillId="0" borderId="1" xfId="0" applyFont="1" applyFill="1" applyBorder="1" applyAlignment="1" applyProtection="1">
      <alignment horizontal="left" vertical="center" wrapText="1"/>
    </xf>
    <xf numFmtId="0" fontId="8" fillId="0" borderId="8" xfId="0" applyFont="1" applyFill="1" applyBorder="1" applyAlignment="1" applyProtection="1">
      <alignment horizontal="left" vertical="center" wrapText="1"/>
    </xf>
    <xf numFmtId="0" fontId="2" fillId="0" borderId="10" xfId="0" applyFont="1" applyFill="1" applyBorder="1" applyAlignment="1" applyProtection="1">
      <alignment horizontal="right" vertical="center" wrapText="1"/>
    </xf>
    <xf numFmtId="0" fontId="2" fillId="0" borderId="11" xfId="0" applyFont="1" applyFill="1" applyBorder="1" applyAlignment="1" applyProtection="1">
      <alignment horizontal="right" vertical="center" wrapText="1"/>
    </xf>
    <xf numFmtId="0" fontId="8" fillId="0" borderId="0" xfId="0" quotePrefix="1" applyFont="1" applyFill="1" applyAlignment="1" applyProtection="1">
      <alignment horizontal="justify" vertical="top" wrapText="1"/>
    </xf>
    <xf numFmtId="0" fontId="8" fillId="0" borderId="0" xfId="0" applyFont="1" applyAlignment="1" applyProtection="1">
      <alignment horizontal="justify" vertical="center" wrapText="1"/>
    </xf>
    <xf numFmtId="0" fontId="10" fillId="0" borderId="0" xfId="0" applyFont="1" applyAlignment="1" applyProtection="1">
      <alignment horizontal="justify" vertical="center" wrapText="1"/>
    </xf>
    <xf numFmtId="0" fontId="8" fillId="0" borderId="0" xfId="0" quotePrefix="1" applyFont="1" applyFill="1" applyAlignment="1" applyProtection="1">
      <alignment horizontal="justify" wrapText="1"/>
    </xf>
    <xf numFmtId="0" fontId="8" fillId="0" borderId="0" xfId="0" applyFont="1" applyFill="1" applyAlignment="1" applyProtection="1">
      <alignment horizontal="justify"/>
    </xf>
    <xf numFmtId="0" fontId="10" fillId="0" borderId="0" xfId="0" applyFont="1" applyFill="1" applyAlignment="1" applyProtection="1">
      <alignment horizontal="left"/>
    </xf>
    <xf numFmtId="0" fontId="17" fillId="0" borderId="15" xfId="0" applyFont="1" applyBorder="1" applyAlignment="1">
      <alignment horizontal="left" vertical="center" wrapText="1"/>
    </xf>
    <xf numFmtId="0" fontId="17" fillId="0" borderId="14" xfId="0" applyFont="1" applyBorder="1" applyAlignment="1">
      <alignment horizontal="left" vertical="center" wrapText="1"/>
    </xf>
    <xf numFmtId="0" fontId="1" fillId="0" borderId="3" xfId="0" applyFont="1" applyFill="1" applyBorder="1" applyAlignment="1" applyProtection="1">
      <alignment horizontal="left" vertical="center" wrapText="1"/>
    </xf>
    <xf numFmtId="0" fontId="2" fillId="0" borderId="19" xfId="0" applyFont="1" applyFill="1" applyBorder="1" applyAlignment="1" applyProtection="1">
      <alignment horizontal="center" vertical="center" wrapText="1"/>
    </xf>
    <xf numFmtId="0" fontId="1" fillId="0" borderId="20" xfId="0" applyFont="1" applyFill="1" applyBorder="1" applyAlignment="1" applyProtection="1">
      <alignment horizontal="left" vertical="center" wrapText="1"/>
    </xf>
    <xf numFmtId="0" fontId="1" fillId="0" borderId="21" xfId="0" applyFont="1" applyFill="1" applyBorder="1" applyAlignment="1" applyProtection="1">
      <alignment horizontal="left" vertical="center" wrapText="1"/>
    </xf>
    <xf numFmtId="4" fontId="1" fillId="0" borderId="29" xfId="0" applyNumberFormat="1" applyFont="1" applyFill="1" applyBorder="1" applyAlignment="1" applyProtection="1">
      <alignment horizontal="center" vertical="center"/>
    </xf>
  </cellXfs>
  <cellStyles count="2">
    <cellStyle name="Komórka zaznaczona" xfId="1" builtinId="23" customBuiltin="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pageSetUpPr fitToPage="1"/>
  </sheetPr>
  <dimension ref="A1:H110"/>
  <sheetViews>
    <sheetView showZeros="0" tabSelected="1" zoomScaleNormal="100" zoomScaleSheetLayoutView="110" workbookViewId="0">
      <selection activeCell="B73" sqref="B73:H73"/>
    </sheetView>
  </sheetViews>
  <sheetFormatPr defaultColWidth="9" defaultRowHeight="15"/>
  <cols>
    <col min="1" max="1" width="7.25" style="3" customWidth="1"/>
    <col min="2" max="2" width="23.625" style="3" customWidth="1"/>
    <col min="3" max="3" width="24" style="3" customWidth="1"/>
    <col min="4" max="4" width="12.75" style="3" customWidth="1"/>
    <col min="5" max="5" width="12" style="2" customWidth="1"/>
    <col min="6" max="6" width="12.25" style="2" customWidth="1"/>
    <col min="7" max="7" width="10.75" style="2" customWidth="1"/>
    <col min="8" max="8" width="12.5" style="2" customWidth="1"/>
    <col min="9" max="9" width="10.125" style="3" bestFit="1" customWidth="1"/>
    <col min="10" max="10" width="9.5" style="3" customWidth="1"/>
    <col min="11" max="16384" width="9" style="3"/>
  </cols>
  <sheetData>
    <row r="1" spans="1:8" ht="18.75">
      <c r="A1" s="35"/>
      <c r="B1" s="35"/>
      <c r="C1" s="36"/>
      <c r="D1" s="36"/>
      <c r="E1" s="1"/>
    </row>
    <row r="2" spans="1:8" ht="19.5" customHeight="1">
      <c r="A2" s="43" t="s">
        <v>77</v>
      </c>
      <c r="B2" s="43"/>
      <c r="C2" s="43"/>
      <c r="D2" s="22"/>
      <c r="F2" s="4"/>
      <c r="G2" s="4"/>
      <c r="H2" s="5"/>
    </row>
    <row r="3" spans="1:8" s="6" customFormat="1">
      <c r="A3" s="88" t="s">
        <v>5</v>
      </c>
      <c r="B3" s="88"/>
      <c r="C3" s="44"/>
      <c r="D3" s="22"/>
      <c r="E3" s="7"/>
      <c r="F3" s="87"/>
      <c r="G3" s="87"/>
      <c r="H3" s="87"/>
    </row>
    <row r="4" spans="1:8" ht="21" customHeight="1">
      <c r="A4" s="45" t="s">
        <v>0</v>
      </c>
      <c r="B4" s="45"/>
      <c r="C4" s="43"/>
      <c r="D4" s="22"/>
      <c r="F4" s="87"/>
      <c r="G4" s="87"/>
      <c r="H4" s="87"/>
    </row>
    <row r="5" spans="1:8" s="6" customFormat="1">
      <c r="A5" s="89" t="s">
        <v>78</v>
      </c>
      <c r="B5" s="89"/>
      <c r="C5" s="43"/>
      <c r="D5" s="22"/>
      <c r="E5" s="7"/>
      <c r="F5" s="7"/>
      <c r="G5" s="7"/>
      <c r="H5" s="7"/>
    </row>
    <row r="6" spans="1:8" ht="25.5" customHeight="1">
      <c r="A6" s="43" t="s">
        <v>0</v>
      </c>
      <c r="B6" s="43"/>
      <c r="C6" s="43"/>
      <c r="D6" s="22"/>
    </row>
    <row r="7" spans="1:8" s="6" customFormat="1">
      <c r="A7" s="88" t="s">
        <v>6</v>
      </c>
      <c r="B7" s="88"/>
      <c r="C7" s="44"/>
      <c r="D7" s="22"/>
      <c r="E7" s="7"/>
      <c r="F7" s="7"/>
      <c r="G7" s="7"/>
      <c r="H7" s="7"/>
    </row>
    <row r="8" spans="1:8" ht="22.5" customHeight="1">
      <c r="A8" s="43" t="s">
        <v>1</v>
      </c>
      <c r="B8" s="43"/>
      <c r="C8" s="43"/>
      <c r="D8" s="22"/>
      <c r="E8" s="50" t="s">
        <v>9</v>
      </c>
    </row>
    <row r="9" spans="1:8" s="6" customFormat="1" ht="15.75">
      <c r="A9" s="88" t="s">
        <v>79</v>
      </c>
      <c r="B9" s="88"/>
      <c r="C9" s="44"/>
      <c r="D9" s="22"/>
      <c r="E9" s="49" t="s">
        <v>10</v>
      </c>
      <c r="F9" s="7"/>
      <c r="G9" s="7"/>
      <c r="H9" s="7"/>
    </row>
    <row r="10" spans="1:8" ht="25.5" customHeight="1">
      <c r="A10" s="43" t="s">
        <v>1</v>
      </c>
      <c r="B10" s="43"/>
      <c r="C10" s="43"/>
      <c r="D10" s="22"/>
      <c r="E10" s="50" t="s">
        <v>11</v>
      </c>
    </row>
    <row r="11" spans="1:8" s="6" customFormat="1">
      <c r="A11" s="88" t="s">
        <v>80</v>
      </c>
      <c r="B11" s="88"/>
      <c r="C11" s="44"/>
      <c r="D11" s="22"/>
      <c r="E11" s="7"/>
      <c r="F11" s="7"/>
      <c r="G11" s="7"/>
      <c r="H11" s="7"/>
    </row>
    <row r="12" spans="1:8" ht="19.5" customHeight="1">
      <c r="A12" s="90" t="s">
        <v>81</v>
      </c>
      <c r="B12" s="90"/>
      <c r="C12" s="90"/>
      <c r="D12" s="90"/>
      <c r="E12" s="3"/>
      <c r="F12" s="3"/>
      <c r="G12" s="3"/>
      <c r="H12" s="3"/>
    </row>
    <row r="13" spans="1:8" ht="15.75">
      <c r="A13" s="8"/>
      <c r="B13" s="8"/>
      <c r="C13" s="8"/>
      <c r="D13" s="8"/>
      <c r="E13" s="8"/>
      <c r="F13" s="8"/>
      <c r="G13" s="8"/>
      <c r="H13" s="8"/>
    </row>
    <row r="14" spans="1:8" ht="15.75">
      <c r="A14" s="91" t="s">
        <v>19</v>
      </c>
      <c r="B14" s="91"/>
      <c r="C14" s="91"/>
      <c r="D14" s="91"/>
      <c r="E14" s="91"/>
      <c r="F14" s="91"/>
      <c r="G14" s="91"/>
      <c r="H14" s="91"/>
    </row>
    <row r="16" spans="1:8" ht="33.75" customHeight="1">
      <c r="A16" s="92" t="s">
        <v>127</v>
      </c>
      <c r="B16" s="92"/>
      <c r="C16" s="92"/>
      <c r="D16" s="92"/>
      <c r="E16" s="92"/>
      <c r="F16" s="92"/>
      <c r="G16" s="92"/>
      <c r="H16" s="92"/>
    </row>
    <row r="17" spans="1:8" ht="23.25" customHeight="1">
      <c r="A17" s="93" t="s">
        <v>62</v>
      </c>
      <c r="B17" s="93"/>
      <c r="C17" s="93"/>
      <c r="D17" s="93"/>
      <c r="E17" s="93"/>
      <c r="F17" s="93"/>
      <c r="G17" s="93"/>
      <c r="H17" s="93"/>
    </row>
    <row r="18" spans="1:8">
      <c r="A18" s="9" t="s">
        <v>61</v>
      </c>
      <c r="B18" s="9"/>
      <c r="C18" s="9"/>
      <c r="D18" s="9"/>
      <c r="E18" s="10"/>
      <c r="F18" s="10"/>
      <c r="G18" s="10"/>
      <c r="H18" s="10"/>
    </row>
    <row r="19" spans="1:8" s="14" customFormat="1" ht="9" customHeight="1" thickBot="1">
      <c r="A19" s="94"/>
      <c r="B19" s="94"/>
      <c r="C19" s="94"/>
      <c r="D19" s="94"/>
      <c r="E19" s="94"/>
      <c r="F19" s="94"/>
      <c r="G19" s="94"/>
      <c r="H19" s="94"/>
    </row>
    <row r="20" spans="1:8" s="16" customFormat="1" ht="84.75" customHeight="1">
      <c r="A20" s="11" t="s">
        <v>4</v>
      </c>
      <c r="B20" s="95" t="s">
        <v>25</v>
      </c>
      <c r="C20" s="95"/>
      <c r="D20" s="12" t="s">
        <v>58</v>
      </c>
      <c r="E20" s="15" t="s">
        <v>59</v>
      </c>
      <c r="F20" s="15" t="s">
        <v>60</v>
      </c>
      <c r="G20" s="13" t="s">
        <v>12</v>
      </c>
      <c r="H20" s="33" t="s">
        <v>27</v>
      </c>
    </row>
    <row r="21" spans="1:8" s="16" customFormat="1" ht="19.5" customHeight="1" thickBot="1">
      <c r="A21" s="61" t="s">
        <v>13</v>
      </c>
      <c r="B21" s="96" t="s">
        <v>14</v>
      </c>
      <c r="C21" s="96"/>
      <c r="D21" s="62" t="s">
        <v>15</v>
      </c>
      <c r="E21" s="63" t="s">
        <v>16</v>
      </c>
      <c r="F21" s="63" t="s">
        <v>17</v>
      </c>
      <c r="G21" s="64" t="s">
        <v>18</v>
      </c>
      <c r="H21" s="74" t="s">
        <v>26</v>
      </c>
    </row>
    <row r="22" spans="1:8" s="16" customFormat="1" ht="33" customHeight="1">
      <c r="A22" s="99">
        <v>72</v>
      </c>
      <c r="B22" s="113" t="s">
        <v>128</v>
      </c>
      <c r="C22" s="113"/>
      <c r="D22" s="65">
        <v>33.200000000000003</v>
      </c>
      <c r="E22" s="65">
        <v>1</v>
      </c>
      <c r="F22" s="66"/>
      <c r="G22" s="117">
        <f>ROUND(D22*F22,2)</f>
        <v>0</v>
      </c>
      <c r="H22" s="70"/>
    </row>
    <row r="23" spans="1:8" s="16" customFormat="1" ht="33" customHeight="1">
      <c r="A23" s="114"/>
      <c r="B23" s="115" t="s">
        <v>128</v>
      </c>
      <c r="C23" s="116"/>
      <c r="D23" s="54">
        <v>2324.4</v>
      </c>
      <c r="E23" s="58">
        <v>1.7</v>
      </c>
      <c r="F23" s="55"/>
      <c r="G23" s="68">
        <f>ROUND(D23*F23,2)</f>
        <v>0</v>
      </c>
      <c r="H23" s="71"/>
    </row>
    <row r="24" spans="1:8" s="16" customFormat="1" ht="33" customHeight="1">
      <c r="A24" s="100"/>
      <c r="B24" s="102" t="s">
        <v>108</v>
      </c>
      <c r="C24" s="102"/>
      <c r="D24" s="54">
        <v>674.01</v>
      </c>
      <c r="E24" s="54">
        <v>0.6</v>
      </c>
      <c r="F24" s="55"/>
      <c r="G24" s="68">
        <f>ROUND(D24*F24,2)</f>
        <v>0</v>
      </c>
      <c r="H24" s="72"/>
    </row>
    <row r="25" spans="1:8" s="16" customFormat="1" ht="21" customHeight="1" thickBot="1">
      <c r="A25" s="103" t="s">
        <v>129</v>
      </c>
      <c r="B25" s="104"/>
      <c r="C25" s="104"/>
      <c r="D25" s="104"/>
      <c r="E25" s="104"/>
      <c r="F25" s="104"/>
      <c r="G25" s="39">
        <f>SUM(G22:G24)</f>
        <v>0</v>
      </c>
      <c r="H25" s="73">
        <f>ROUNDUP(D22*E22/10,2)+ROUNDUP(D24*E24/10,2)+ROUNDUP(D23*E23/10,2)</f>
        <v>438.92</v>
      </c>
    </row>
    <row r="26" spans="1:8" s="16" customFormat="1" ht="52.5" customHeight="1">
      <c r="A26" s="60">
        <v>73</v>
      </c>
      <c r="B26" s="111" t="s">
        <v>130</v>
      </c>
      <c r="C26" s="112"/>
      <c r="D26" s="41">
        <v>23841.599999999999</v>
      </c>
      <c r="E26" s="41">
        <v>1</v>
      </c>
      <c r="F26" s="38"/>
      <c r="G26" s="37">
        <f>ROUND(D26*F26,2)</f>
        <v>0</v>
      </c>
      <c r="H26" s="42"/>
    </row>
    <row r="27" spans="1:8" s="16" customFormat="1" ht="21" customHeight="1" thickBot="1">
      <c r="A27" s="103" t="s">
        <v>131</v>
      </c>
      <c r="B27" s="104"/>
      <c r="C27" s="104"/>
      <c r="D27" s="104"/>
      <c r="E27" s="104"/>
      <c r="F27" s="104"/>
      <c r="G27" s="39">
        <f>SUM(G26)</f>
        <v>0</v>
      </c>
      <c r="H27" s="40">
        <f>ROUNDUP(D26*E26/10,2)</f>
        <v>2384.16</v>
      </c>
    </row>
    <row r="28" spans="1:8" s="16" customFormat="1" ht="45" customHeight="1">
      <c r="A28" s="60">
        <v>74</v>
      </c>
      <c r="B28" s="111" t="s">
        <v>132</v>
      </c>
      <c r="C28" s="112"/>
      <c r="D28" s="41">
        <v>40800</v>
      </c>
      <c r="E28" s="41">
        <v>0.1</v>
      </c>
      <c r="F28" s="38"/>
      <c r="G28" s="37">
        <f>ROUND(D28*F28,2)</f>
        <v>0</v>
      </c>
      <c r="H28" s="42"/>
    </row>
    <row r="29" spans="1:8" s="16" customFormat="1" ht="21" customHeight="1" thickBot="1">
      <c r="A29" s="103" t="s">
        <v>133</v>
      </c>
      <c r="B29" s="104"/>
      <c r="C29" s="104"/>
      <c r="D29" s="104"/>
      <c r="E29" s="104"/>
      <c r="F29" s="104"/>
      <c r="G29" s="39">
        <f>SUM(G28)</f>
        <v>0</v>
      </c>
      <c r="H29" s="40">
        <f>ROUNDUP(D28*E28/10,2)</f>
        <v>408</v>
      </c>
    </row>
    <row r="30" spans="1:8" s="16" customFormat="1" ht="45" customHeight="1">
      <c r="A30" s="59">
        <v>75</v>
      </c>
      <c r="B30" s="111" t="s">
        <v>63</v>
      </c>
      <c r="C30" s="112"/>
      <c r="D30" s="41">
        <v>7190</v>
      </c>
      <c r="E30" s="41">
        <v>0.01</v>
      </c>
      <c r="F30" s="38"/>
      <c r="G30" s="37">
        <f>ROUND(D30*F30,2)</f>
        <v>0</v>
      </c>
      <c r="H30" s="42"/>
    </row>
    <row r="31" spans="1:8" s="16" customFormat="1" ht="21" customHeight="1" thickBot="1">
      <c r="A31" s="103" t="s">
        <v>134</v>
      </c>
      <c r="B31" s="104"/>
      <c r="C31" s="104"/>
      <c r="D31" s="104"/>
      <c r="E31" s="104"/>
      <c r="F31" s="104"/>
      <c r="G31" s="39">
        <f>SUM(G30)</f>
        <v>0</v>
      </c>
      <c r="H31" s="40">
        <f>ROUNDUP(D30*E30/10,2)</f>
        <v>7.19</v>
      </c>
    </row>
    <row r="32" spans="1:8" s="16" customFormat="1" ht="48.75" customHeight="1">
      <c r="A32" s="99">
        <v>76</v>
      </c>
      <c r="B32" s="113" t="s">
        <v>136</v>
      </c>
      <c r="C32" s="113"/>
      <c r="D32" s="69">
        <v>4268.2</v>
      </c>
      <c r="E32" s="65">
        <v>1.5</v>
      </c>
      <c r="F32" s="66"/>
      <c r="G32" s="67">
        <f>ROUND(D32*F32,2)</f>
        <v>0</v>
      </c>
      <c r="H32" s="70"/>
    </row>
    <row r="33" spans="1:8" s="16" customFormat="1" ht="33" customHeight="1">
      <c r="A33" s="100"/>
      <c r="B33" s="102" t="s">
        <v>137</v>
      </c>
      <c r="C33" s="102"/>
      <c r="D33" s="54">
        <v>100</v>
      </c>
      <c r="E33" s="54">
        <v>0.01</v>
      </c>
      <c r="F33" s="55"/>
      <c r="G33" s="68">
        <f>ROUND(D33*F33,2)</f>
        <v>0</v>
      </c>
      <c r="H33" s="72"/>
    </row>
    <row r="34" spans="1:8" s="16" customFormat="1" ht="21" customHeight="1" thickBot="1">
      <c r="A34" s="103" t="s">
        <v>135</v>
      </c>
      <c r="B34" s="104"/>
      <c r="C34" s="104"/>
      <c r="D34" s="104"/>
      <c r="E34" s="104"/>
      <c r="F34" s="104"/>
      <c r="G34" s="39">
        <f>SUM(G32:G33)</f>
        <v>0</v>
      </c>
      <c r="H34" s="73">
        <f>ROUNDUP(D32*E32/10,2)+ROUNDUP(D33*E33/10,2)</f>
        <v>640.33000000000004</v>
      </c>
    </row>
    <row r="35" spans="1:8" s="16" customFormat="1" ht="66.75" customHeight="1">
      <c r="A35" s="60">
        <v>77</v>
      </c>
      <c r="B35" s="111" t="s">
        <v>138</v>
      </c>
      <c r="C35" s="112"/>
      <c r="D35" s="41">
        <v>3100</v>
      </c>
      <c r="E35" s="41">
        <v>0.01</v>
      </c>
      <c r="F35" s="38"/>
      <c r="G35" s="37">
        <f>ROUND(D35*F35,2)</f>
        <v>0</v>
      </c>
      <c r="H35" s="42"/>
    </row>
    <row r="36" spans="1:8" s="16" customFormat="1" ht="21" customHeight="1" thickBot="1">
      <c r="A36" s="103" t="s">
        <v>139</v>
      </c>
      <c r="B36" s="104"/>
      <c r="C36" s="104"/>
      <c r="D36" s="104"/>
      <c r="E36" s="104"/>
      <c r="F36" s="104"/>
      <c r="G36" s="39">
        <f>SUM(G35)</f>
        <v>0</v>
      </c>
      <c r="H36" s="40">
        <f>ROUNDUP(D35*E35/10,2)</f>
        <v>3.1</v>
      </c>
    </row>
    <row r="37" spans="1:8" s="16" customFormat="1" ht="49.5" customHeight="1">
      <c r="A37" s="60">
        <v>78</v>
      </c>
      <c r="B37" s="111" t="s">
        <v>140</v>
      </c>
      <c r="C37" s="112"/>
      <c r="D37" s="41">
        <v>1060.4000000000001</v>
      </c>
      <c r="E37" s="41">
        <v>0.01</v>
      </c>
      <c r="F37" s="38"/>
      <c r="G37" s="37">
        <f>ROUND(D37*F37,2)</f>
        <v>0</v>
      </c>
      <c r="H37" s="42"/>
    </row>
    <row r="38" spans="1:8" s="16" customFormat="1" ht="21" customHeight="1" thickBot="1">
      <c r="A38" s="103" t="s">
        <v>141</v>
      </c>
      <c r="B38" s="104"/>
      <c r="C38" s="104"/>
      <c r="D38" s="104"/>
      <c r="E38" s="104"/>
      <c r="F38" s="104"/>
      <c r="G38" s="39">
        <f>SUM(G37)</f>
        <v>0</v>
      </c>
      <c r="H38" s="40">
        <f>ROUNDUP(D37*E37/10,2)</f>
        <v>1.07</v>
      </c>
    </row>
    <row r="39" spans="1:8" s="16" customFormat="1" ht="45" customHeight="1">
      <c r="A39" s="60">
        <v>79</v>
      </c>
      <c r="B39" s="111" t="s">
        <v>142</v>
      </c>
      <c r="C39" s="112"/>
      <c r="D39" s="41">
        <v>2144.8000000000002</v>
      </c>
      <c r="E39" s="41">
        <v>0.01</v>
      </c>
      <c r="F39" s="38"/>
      <c r="G39" s="37">
        <f>ROUND(D39*F39,2)</f>
        <v>0</v>
      </c>
      <c r="H39" s="42"/>
    </row>
    <row r="40" spans="1:8" s="16" customFormat="1" ht="21" customHeight="1" thickBot="1">
      <c r="A40" s="103" t="s">
        <v>143</v>
      </c>
      <c r="B40" s="104"/>
      <c r="C40" s="104"/>
      <c r="D40" s="104"/>
      <c r="E40" s="104"/>
      <c r="F40" s="104"/>
      <c r="G40" s="39">
        <f>SUM(G39)</f>
        <v>0</v>
      </c>
      <c r="H40" s="40">
        <f>ROUNDUP(D39*E39/10,2)</f>
        <v>2.15</v>
      </c>
    </row>
    <row r="41" spans="1:8" s="16" customFormat="1" ht="45" customHeight="1">
      <c r="A41" s="60">
        <v>80</v>
      </c>
      <c r="B41" s="111" t="s">
        <v>144</v>
      </c>
      <c r="C41" s="112"/>
      <c r="D41" s="41">
        <v>2066.19</v>
      </c>
      <c r="E41" s="41">
        <v>0.01</v>
      </c>
      <c r="F41" s="38"/>
      <c r="G41" s="37">
        <f>ROUND(D41*F41,2)</f>
        <v>0</v>
      </c>
      <c r="H41" s="42"/>
    </row>
    <row r="42" spans="1:8" s="16" customFormat="1" ht="21" customHeight="1" thickBot="1">
      <c r="A42" s="103" t="s">
        <v>145</v>
      </c>
      <c r="B42" s="104"/>
      <c r="C42" s="104"/>
      <c r="D42" s="104"/>
      <c r="E42" s="104"/>
      <c r="F42" s="104"/>
      <c r="G42" s="39">
        <f>SUM(G41)</f>
        <v>0</v>
      </c>
      <c r="H42" s="40">
        <f>ROUNDUP(D41*E41/10,2)</f>
        <v>2.0699999999999998</v>
      </c>
    </row>
    <row r="43" spans="1:8" s="16" customFormat="1" ht="33" customHeight="1">
      <c r="A43" s="99">
        <v>81</v>
      </c>
      <c r="B43" s="113" t="s">
        <v>146</v>
      </c>
      <c r="C43" s="113"/>
      <c r="D43" s="69">
        <v>26230.6</v>
      </c>
      <c r="E43" s="65">
        <v>1</v>
      </c>
      <c r="F43" s="66"/>
      <c r="G43" s="67">
        <f>ROUND(D43*F43,2)</f>
        <v>0</v>
      </c>
      <c r="H43" s="70"/>
    </row>
    <row r="44" spans="1:8" s="16" customFormat="1" ht="33" customHeight="1">
      <c r="A44" s="114"/>
      <c r="B44" s="115" t="s">
        <v>147</v>
      </c>
      <c r="C44" s="116"/>
      <c r="D44" s="54">
        <v>1500</v>
      </c>
      <c r="E44" s="58">
        <v>1</v>
      </c>
      <c r="F44" s="55"/>
      <c r="G44" s="68">
        <f>ROUND(D44*F44,2)</f>
        <v>0</v>
      </c>
      <c r="H44" s="71"/>
    </row>
    <row r="45" spans="1:8" s="16" customFormat="1" ht="33" customHeight="1">
      <c r="A45" s="100"/>
      <c r="B45" s="102" t="s">
        <v>148</v>
      </c>
      <c r="C45" s="102"/>
      <c r="D45" s="54">
        <v>16409</v>
      </c>
      <c r="E45" s="54">
        <v>0.01</v>
      </c>
      <c r="F45" s="55"/>
      <c r="G45" s="68">
        <f>ROUND(D45*F45,2)</f>
        <v>0</v>
      </c>
      <c r="H45" s="72"/>
    </row>
    <row r="46" spans="1:8" s="16" customFormat="1" ht="21" customHeight="1" thickBot="1">
      <c r="A46" s="103" t="s">
        <v>149</v>
      </c>
      <c r="B46" s="104"/>
      <c r="C46" s="104"/>
      <c r="D46" s="104"/>
      <c r="E46" s="104"/>
      <c r="F46" s="104"/>
      <c r="G46" s="39">
        <f>SUM(G43:G45)</f>
        <v>0</v>
      </c>
      <c r="H46" s="73">
        <f>ROUNDUP(D43*E43/10,2)+ROUNDUP(D45*E45/10,2)+ROUNDUP(D44*E44/10,2)</f>
        <v>2789.47</v>
      </c>
    </row>
    <row r="47" spans="1:8" s="16" customFormat="1" ht="53.25" customHeight="1">
      <c r="A47" s="99">
        <v>82</v>
      </c>
      <c r="B47" s="113" t="s">
        <v>150</v>
      </c>
      <c r="C47" s="113"/>
      <c r="D47" s="69">
        <v>9.3699999999999992</v>
      </c>
      <c r="E47" s="65">
        <v>18</v>
      </c>
      <c r="F47" s="66"/>
      <c r="G47" s="67">
        <f>ROUND(D47*F47,2)</f>
        <v>0</v>
      </c>
      <c r="H47" s="70"/>
    </row>
    <row r="48" spans="1:8" s="16" customFormat="1" ht="33" customHeight="1">
      <c r="A48" s="114"/>
      <c r="B48" s="115" t="s">
        <v>151</v>
      </c>
      <c r="C48" s="116"/>
      <c r="D48" s="54">
        <v>83.7</v>
      </c>
      <c r="E48" s="58">
        <v>5</v>
      </c>
      <c r="F48" s="55"/>
      <c r="G48" s="68">
        <f>ROUND(D48*F48,2)</f>
        <v>0</v>
      </c>
      <c r="H48" s="71"/>
    </row>
    <row r="49" spans="1:8" s="16" customFormat="1" ht="50.25" customHeight="1">
      <c r="A49" s="100"/>
      <c r="B49" s="102" t="s">
        <v>152</v>
      </c>
      <c r="C49" s="102"/>
      <c r="D49" s="54">
        <v>23847.64</v>
      </c>
      <c r="E49" s="54">
        <v>1</v>
      </c>
      <c r="F49" s="55"/>
      <c r="G49" s="68">
        <f>ROUND(D49*F49,2)</f>
        <v>0</v>
      </c>
      <c r="H49" s="72"/>
    </row>
    <row r="50" spans="1:8" s="16" customFormat="1" ht="21" customHeight="1" thickBot="1">
      <c r="A50" s="103" t="s">
        <v>153</v>
      </c>
      <c r="B50" s="104"/>
      <c r="C50" s="104"/>
      <c r="D50" s="104"/>
      <c r="E50" s="104"/>
      <c r="F50" s="104"/>
      <c r="G50" s="39">
        <f>SUM(G47:G49)</f>
        <v>0</v>
      </c>
      <c r="H50" s="73">
        <f>ROUNDUP(D47*E47/10,2)+ROUNDUP(D49*E49/10,2)+ROUNDUP(D48*E48/10,2)</f>
        <v>2443.4899999999998</v>
      </c>
    </row>
    <row r="51" spans="1:8" s="16" customFormat="1" ht="51" customHeight="1">
      <c r="A51" s="60">
        <v>83</v>
      </c>
      <c r="B51" s="111" t="s">
        <v>154</v>
      </c>
      <c r="C51" s="112"/>
      <c r="D51" s="41">
        <v>1334</v>
      </c>
      <c r="E51" s="41">
        <v>0.01</v>
      </c>
      <c r="F51" s="38"/>
      <c r="G51" s="37">
        <f>ROUND(D51*F51,2)</f>
        <v>0</v>
      </c>
      <c r="H51" s="42"/>
    </row>
    <row r="52" spans="1:8" s="16" customFormat="1" ht="21" customHeight="1" thickBot="1">
      <c r="A52" s="103" t="s">
        <v>155</v>
      </c>
      <c r="B52" s="104"/>
      <c r="C52" s="104"/>
      <c r="D52" s="104"/>
      <c r="E52" s="104"/>
      <c r="F52" s="104"/>
      <c r="G52" s="39">
        <f>SUM(G51)</f>
        <v>0</v>
      </c>
      <c r="H52" s="40">
        <f>ROUNDUP(D51*E51/10,2)</f>
        <v>1.34</v>
      </c>
    </row>
    <row r="53" spans="1:8" s="16" customFormat="1" ht="30.75" customHeight="1">
      <c r="A53" s="99">
        <v>84</v>
      </c>
      <c r="B53" s="113" t="s">
        <v>147</v>
      </c>
      <c r="C53" s="113"/>
      <c r="D53" s="69">
        <v>7000</v>
      </c>
      <c r="E53" s="65">
        <v>1</v>
      </c>
      <c r="F53" s="66"/>
      <c r="G53" s="67">
        <f>ROUND(D53*F53,2)</f>
        <v>0</v>
      </c>
      <c r="H53" s="70"/>
    </row>
    <row r="54" spans="1:8" s="16" customFormat="1" ht="33" customHeight="1">
      <c r="A54" s="114"/>
      <c r="B54" s="115" t="s">
        <v>146</v>
      </c>
      <c r="C54" s="116"/>
      <c r="D54" s="54">
        <v>5000</v>
      </c>
      <c r="E54" s="58">
        <v>1</v>
      </c>
      <c r="F54" s="55"/>
      <c r="G54" s="68">
        <f>ROUND(D54*F54,2)</f>
        <v>0</v>
      </c>
      <c r="H54" s="71"/>
    </row>
    <row r="55" spans="1:8" s="16" customFormat="1" ht="33" customHeight="1">
      <c r="A55" s="114"/>
      <c r="B55" s="115" t="s">
        <v>156</v>
      </c>
      <c r="C55" s="116"/>
      <c r="D55" s="54">
        <v>3500</v>
      </c>
      <c r="E55" s="58">
        <v>0.01</v>
      </c>
      <c r="F55" s="55"/>
      <c r="G55" s="68">
        <f>ROUND(D55*F55,2)</f>
        <v>0</v>
      </c>
      <c r="H55" s="71"/>
    </row>
    <row r="56" spans="1:8" s="16" customFormat="1" ht="30" customHeight="1">
      <c r="A56" s="100"/>
      <c r="B56" s="102" t="s">
        <v>157</v>
      </c>
      <c r="C56" s="102"/>
      <c r="D56" s="54">
        <v>105</v>
      </c>
      <c r="E56" s="54">
        <v>0.01</v>
      </c>
      <c r="F56" s="55"/>
      <c r="G56" s="68">
        <f>ROUND(D56*F56,2)</f>
        <v>0</v>
      </c>
      <c r="H56" s="72"/>
    </row>
    <row r="57" spans="1:8" s="16" customFormat="1" ht="21" customHeight="1" thickBot="1">
      <c r="A57" s="103" t="s">
        <v>158</v>
      </c>
      <c r="B57" s="104"/>
      <c r="C57" s="104"/>
      <c r="D57" s="104"/>
      <c r="E57" s="104"/>
      <c r="F57" s="104"/>
      <c r="G57" s="39">
        <f>SUM(G53:G56)</f>
        <v>0</v>
      </c>
      <c r="H57" s="73">
        <f>ROUNDUP(D53*E53/10,2)+ROUNDUP(D56*E56/10,2)+ROUNDUP(D54*E54/10,2)+ROUNDUP(D55*E55/10,2)</f>
        <v>1203.6099999999999</v>
      </c>
    </row>
    <row r="58" spans="1:8" s="16" customFormat="1" ht="33" customHeight="1">
      <c r="A58" s="60">
        <v>85</v>
      </c>
      <c r="B58" s="111" t="s">
        <v>107</v>
      </c>
      <c r="C58" s="112"/>
      <c r="D58" s="41">
        <v>600</v>
      </c>
      <c r="E58" s="41">
        <v>0.01</v>
      </c>
      <c r="F58" s="38"/>
      <c r="G58" s="37">
        <f>ROUND(D58*F58,2)</f>
        <v>0</v>
      </c>
      <c r="H58" s="42"/>
    </row>
    <row r="59" spans="1:8" s="16" customFormat="1" ht="21" customHeight="1" thickBot="1">
      <c r="A59" s="103" t="s">
        <v>159</v>
      </c>
      <c r="B59" s="104"/>
      <c r="C59" s="104"/>
      <c r="D59" s="104"/>
      <c r="E59" s="104"/>
      <c r="F59" s="104"/>
      <c r="G59" s="39">
        <f>SUM(G58)</f>
        <v>0</v>
      </c>
      <c r="H59" s="40">
        <f>ROUNDUP(D58*E58/10,2)</f>
        <v>0.6</v>
      </c>
    </row>
    <row r="60" spans="1:8" s="16" customFormat="1" ht="47.25" customHeight="1">
      <c r="A60" s="99">
        <v>86</v>
      </c>
      <c r="B60" s="113" t="s">
        <v>160</v>
      </c>
      <c r="C60" s="113"/>
      <c r="D60" s="69">
        <v>5854.6</v>
      </c>
      <c r="E60" s="65">
        <v>1</v>
      </c>
      <c r="F60" s="66"/>
      <c r="G60" s="67">
        <f>ROUND(D60*F60,2)</f>
        <v>0</v>
      </c>
      <c r="H60" s="70"/>
    </row>
    <row r="61" spans="1:8" s="16" customFormat="1" ht="51" customHeight="1">
      <c r="A61" s="114"/>
      <c r="B61" s="115" t="s">
        <v>160</v>
      </c>
      <c r="C61" s="116"/>
      <c r="D61" s="54">
        <v>131.69999999999999</v>
      </c>
      <c r="E61" s="58">
        <v>18</v>
      </c>
      <c r="F61" s="55"/>
      <c r="G61" s="68">
        <f>ROUND(D61*F61,2)</f>
        <v>0</v>
      </c>
      <c r="H61" s="71"/>
    </row>
    <row r="62" spans="1:8" s="16" customFormat="1" ht="33" customHeight="1">
      <c r="A62" s="114"/>
      <c r="B62" s="115" t="s">
        <v>161</v>
      </c>
      <c r="C62" s="116"/>
      <c r="D62" s="54">
        <v>8710.0499999999993</v>
      </c>
      <c r="E62" s="58">
        <v>1</v>
      </c>
      <c r="F62" s="55"/>
      <c r="G62" s="68">
        <f>ROUND(D62*F62,2)</f>
        <v>0</v>
      </c>
      <c r="H62" s="71"/>
    </row>
    <row r="63" spans="1:8" s="16" customFormat="1" ht="30" customHeight="1">
      <c r="A63" s="100"/>
      <c r="B63" s="102" t="s">
        <v>108</v>
      </c>
      <c r="C63" s="102"/>
      <c r="D63" s="54">
        <v>532.17999999999995</v>
      </c>
      <c r="E63" s="54">
        <v>0.4</v>
      </c>
      <c r="F63" s="55"/>
      <c r="G63" s="68">
        <f>ROUND(D63*F63,2)</f>
        <v>0</v>
      </c>
      <c r="H63" s="72"/>
    </row>
    <row r="64" spans="1:8" s="16" customFormat="1" ht="21" customHeight="1" thickBot="1">
      <c r="A64" s="103" t="s">
        <v>162</v>
      </c>
      <c r="B64" s="104"/>
      <c r="C64" s="104"/>
      <c r="D64" s="104"/>
      <c r="E64" s="104"/>
      <c r="F64" s="104"/>
      <c r="G64" s="39">
        <f>SUM(G60:G63)</f>
        <v>0</v>
      </c>
      <c r="H64" s="73">
        <f>ROUNDUP(D60*E60/10,2)+ROUNDUP(D63*E63/10,2)+ROUNDUP(D61*E61/10,2)+ROUNDUP(D62*E62/10,2)</f>
        <v>1714.82</v>
      </c>
    </row>
    <row r="65" spans="1:8" s="16" customFormat="1" ht="33" customHeight="1">
      <c r="A65" s="99">
        <v>87</v>
      </c>
      <c r="B65" s="101" t="s">
        <v>163</v>
      </c>
      <c r="C65" s="101"/>
      <c r="D65" s="54">
        <v>1118</v>
      </c>
      <c r="E65" s="58">
        <v>0.9</v>
      </c>
      <c r="F65" s="55"/>
      <c r="G65" s="56">
        <f>ROUND(D65*F65,2)</f>
        <v>0</v>
      </c>
      <c r="H65" s="57"/>
    </row>
    <row r="66" spans="1:8" s="16" customFormat="1" ht="70.5" customHeight="1">
      <c r="A66" s="100"/>
      <c r="B66" s="102" t="s">
        <v>164</v>
      </c>
      <c r="C66" s="102"/>
      <c r="D66" s="54">
        <v>1885.89</v>
      </c>
      <c r="E66" s="54">
        <v>1.3</v>
      </c>
      <c r="F66" s="55"/>
      <c r="G66" s="56">
        <f>ROUND(D66*F66,2)</f>
        <v>0</v>
      </c>
      <c r="H66" s="56"/>
    </row>
    <row r="67" spans="1:8" s="16" customFormat="1" ht="21" customHeight="1" thickBot="1">
      <c r="A67" s="103" t="s">
        <v>165</v>
      </c>
      <c r="B67" s="104"/>
      <c r="C67" s="104"/>
      <c r="D67" s="104"/>
      <c r="E67" s="104"/>
      <c r="F67" s="104"/>
      <c r="G67" s="39">
        <f>SUM(G65:G66)</f>
        <v>0</v>
      </c>
      <c r="H67" s="40">
        <f>ROUNDUP(D65*E65/10,2)+ROUNDUP(D66*E66/10,2)</f>
        <v>345.79</v>
      </c>
    </row>
    <row r="68" spans="1:8" s="16" customFormat="1" ht="48.75" customHeight="1">
      <c r="A68" s="99">
        <v>88</v>
      </c>
      <c r="B68" s="113" t="s">
        <v>167</v>
      </c>
      <c r="C68" s="113"/>
      <c r="D68" s="69">
        <v>1528</v>
      </c>
      <c r="E68" s="65">
        <v>1</v>
      </c>
      <c r="F68" s="66"/>
      <c r="G68" s="67">
        <f>ROUND(D68*F68,2)</f>
        <v>0</v>
      </c>
      <c r="H68" s="70"/>
    </row>
    <row r="69" spans="1:8" s="16" customFormat="1" ht="45" customHeight="1">
      <c r="A69" s="100"/>
      <c r="B69" s="102" t="s">
        <v>161</v>
      </c>
      <c r="C69" s="102"/>
      <c r="D69" s="54">
        <v>15000</v>
      </c>
      <c r="E69" s="54">
        <v>1</v>
      </c>
      <c r="F69" s="55"/>
      <c r="G69" s="68">
        <f>ROUND(D69*F69,2)</f>
        <v>0</v>
      </c>
      <c r="H69" s="72"/>
    </row>
    <row r="70" spans="1:8" s="16" customFormat="1" ht="21" customHeight="1" thickBot="1">
      <c r="A70" s="103" t="s">
        <v>166</v>
      </c>
      <c r="B70" s="104"/>
      <c r="C70" s="104"/>
      <c r="D70" s="104"/>
      <c r="E70" s="104"/>
      <c r="F70" s="104"/>
      <c r="G70" s="39">
        <f>SUM(G68:G69)</f>
        <v>0</v>
      </c>
      <c r="H70" s="73">
        <f>ROUNDUP(D68*E68/10,2)+ROUNDUP(D69*E69/10,2)</f>
        <v>1652.8</v>
      </c>
    </row>
    <row r="71" spans="1:8" s="16" customFormat="1" ht="11.25" customHeight="1">
      <c r="A71" s="17"/>
      <c r="B71" s="17"/>
      <c r="C71" s="17"/>
      <c r="D71" s="17"/>
      <c r="E71" s="17"/>
      <c r="F71" s="17"/>
      <c r="G71" s="34"/>
      <c r="H71" s="18"/>
    </row>
    <row r="72" spans="1:8" s="9" customFormat="1" ht="39" customHeight="1">
      <c r="A72" s="53" t="s">
        <v>82</v>
      </c>
      <c r="B72" s="106" t="s">
        <v>117</v>
      </c>
      <c r="C72" s="106"/>
      <c r="D72" s="106"/>
      <c r="E72" s="106"/>
      <c r="F72" s="106"/>
      <c r="G72" s="106"/>
      <c r="H72" s="106"/>
    </row>
    <row r="73" spans="1:8" s="9" customFormat="1" ht="66" customHeight="1">
      <c r="A73" s="53" t="s">
        <v>83</v>
      </c>
      <c r="B73" s="107" t="s">
        <v>104</v>
      </c>
      <c r="C73" s="107"/>
      <c r="D73" s="107"/>
      <c r="E73" s="107"/>
      <c r="F73" s="107"/>
      <c r="G73" s="107"/>
      <c r="H73" s="107"/>
    </row>
    <row r="74" spans="1:8" s="9" customFormat="1" ht="21.75" customHeight="1">
      <c r="A74" s="110" t="s">
        <v>28</v>
      </c>
      <c r="B74" s="110"/>
      <c r="C74" s="110"/>
      <c r="D74" s="110"/>
      <c r="E74" s="110"/>
      <c r="F74" s="110"/>
      <c r="G74" s="110"/>
      <c r="H74" s="110"/>
    </row>
    <row r="75" spans="1:8" s="9" customFormat="1">
      <c r="A75" s="108" t="s">
        <v>84</v>
      </c>
      <c r="B75" s="109"/>
      <c r="C75" s="109"/>
      <c r="D75" s="109"/>
      <c r="E75" s="109"/>
      <c r="F75" s="109"/>
      <c r="G75" s="109"/>
      <c r="H75" s="51"/>
    </row>
    <row r="76" spans="1:8" s="9" customFormat="1">
      <c r="A76" s="108" t="s">
        <v>85</v>
      </c>
      <c r="B76" s="109"/>
      <c r="C76" s="109"/>
      <c r="D76" s="109"/>
      <c r="E76" s="109"/>
      <c r="F76" s="109"/>
      <c r="G76" s="109"/>
      <c r="H76" s="51"/>
    </row>
    <row r="77" spans="1:8" s="9" customFormat="1" ht="108.75" customHeight="1">
      <c r="A77" s="97" t="s">
        <v>103</v>
      </c>
      <c r="B77" s="97"/>
      <c r="C77" s="97"/>
      <c r="D77" s="97"/>
      <c r="E77" s="97"/>
      <c r="F77" s="97"/>
      <c r="G77" s="97"/>
      <c r="H77" s="97"/>
    </row>
    <row r="78" spans="1:8" s="9" customFormat="1" ht="138" customHeight="1">
      <c r="A78" s="97" t="s">
        <v>109</v>
      </c>
      <c r="B78" s="97"/>
      <c r="C78" s="97"/>
      <c r="D78" s="97"/>
      <c r="E78" s="97"/>
      <c r="F78" s="97"/>
      <c r="G78" s="97"/>
      <c r="H78" s="97"/>
    </row>
    <row r="79" spans="1:8" s="9" customFormat="1" ht="51" customHeight="1">
      <c r="A79" s="105" t="s">
        <v>118</v>
      </c>
      <c r="B79" s="105"/>
      <c r="C79" s="105"/>
      <c r="D79" s="105"/>
      <c r="E79" s="105"/>
      <c r="F79" s="105"/>
      <c r="G79" s="105"/>
      <c r="H79" s="105"/>
    </row>
    <row r="80" spans="1:8" s="9" customFormat="1" ht="78.75" customHeight="1">
      <c r="A80" s="105" t="s">
        <v>119</v>
      </c>
      <c r="B80" s="105"/>
      <c r="C80" s="105"/>
      <c r="D80" s="105"/>
      <c r="E80" s="105"/>
      <c r="F80" s="105"/>
      <c r="G80" s="105"/>
      <c r="H80" s="105"/>
    </row>
    <row r="81" spans="1:8" s="9" customFormat="1" ht="28.9" customHeight="1">
      <c r="A81" s="97" t="s">
        <v>110</v>
      </c>
      <c r="B81" s="97"/>
      <c r="C81" s="97"/>
      <c r="D81" s="97"/>
      <c r="E81" s="97"/>
      <c r="F81" s="97"/>
      <c r="G81" s="97"/>
      <c r="H81" s="52"/>
    </row>
    <row r="82" spans="1:8" s="9" customFormat="1">
      <c r="A82" s="97" t="s">
        <v>111</v>
      </c>
      <c r="B82" s="97"/>
      <c r="C82" s="97"/>
      <c r="D82" s="97"/>
      <c r="E82" s="97"/>
      <c r="F82" s="97"/>
      <c r="G82" s="97"/>
      <c r="H82" s="52"/>
    </row>
    <row r="83" spans="1:8" s="9" customFormat="1" ht="24.75" customHeight="1">
      <c r="A83" s="97" t="s">
        <v>112</v>
      </c>
      <c r="B83" s="97"/>
      <c r="C83" s="97"/>
      <c r="D83" s="97"/>
      <c r="E83" s="97"/>
      <c r="F83" s="97"/>
      <c r="G83" s="97"/>
      <c r="H83" s="97"/>
    </row>
    <row r="84" spans="1:8" s="9" customFormat="1" ht="24.75" customHeight="1">
      <c r="A84" s="77" t="s">
        <v>20</v>
      </c>
      <c r="B84" s="77"/>
      <c r="C84" s="77"/>
      <c r="D84" s="77"/>
      <c r="E84" s="77"/>
      <c r="F84" s="77"/>
      <c r="G84" s="77"/>
      <c r="H84" s="77"/>
    </row>
    <row r="85" spans="1:8" s="9" customFormat="1" ht="24.75" customHeight="1">
      <c r="A85" s="75" t="s">
        <v>114</v>
      </c>
      <c r="B85" s="75"/>
      <c r="C85" s="75"/>
      <c r="D85" s="75"/>
      <c r="E85" s="75"/>
      <c r="F85" s="75"/>
      <c r="G85" s="75"/>
      <c r="H85" s="75"/>
    </row>
    <row r="86" spans="1:8" s="9" customFormat="1" ht="26.25" customHeight="1">
      <c r="A86" s="98" t="s">
        <v>86</v>
      </c>
      <c r="B86" s="98"/>
      <c r="C86" s="98"/>
      <c r="D86" s="98"/>
      <c r="E86" s="98"/>
      <c r="F86" s="98"/>
      <c r="G86" s="98"/>
      <c r="H86" s="98"/>
    </row>
    <row r="87" spans="1:8" s="9" customFormat="1" ht="26.25" customHeight="1">
      <c r="A87" s="75" t="s">
        <v>113</v>
      </c>
      <c r="B87" s="75"/>
      <c r="C87" s="75"/>
      <c r="D87" s="75"/>
      <c r="E87" s="75"/>
      <c r="F87" s="75"/>
      <c r="G87" s="75"/>
      <c r="H87" s="75"/>
    </row>
    <row r="88" spans="1:8" s="9" customFormat="1" ht="15" customHeight="1">
      <c r="A88" s="76" t="s">
        <v>87</v>
      </c>
      <c r="B88" s="76"/>
      <c r="C88" s="76"/>
      <c r="D88" s="76"/>
      <c r="E88" s="76"/>
      <c r="F88" s="76"/>
      <c r="G88" s="76"/>
      <c r="H88" s="76"/>
    </row>
    <row r="89" spans="1:8" s="9" customFormat="1" ht="16.5" customHeight="1">
      <c r="A89" s="76"/>
      <c r="B89" s="76"/>
      <c r="C89" s="76"/>
      <c r="D89" s="76"/>
      <c r="E89" s="76"/>
      <c r="F89" s="76"/>
      <c r="G89" s="76"/>
      <c r="H89" s="76"/>
    </row>
    <row r="90" spans="1:8" s="45" customFormat="1" ht="26.25" customHeight="1">
      <c r="A90" s="78" t="s">
        <v>88</v>
      </c>
      <c r="B90" s="78"/>
      <c r="C90" s="78"/>
      <c r="D90" s="78"/>
      <c r="E90" s="78"/>
      <c r="F90" s="78"/>
      <c r="G90" s="78"/>
      <c r="H90" s="78"/>
    </row>
    <row r="91" spans="1:8" s="45" customFormat="1" ht="22.5" customHeight="1">
      <c r="A91" s="78" t="s">
        <v>89</v>
      </c>
      <c r="B91" s="78"/>
      <c r="C91" s="78"/>
      <c r="D91" s="78"/>
      <c r="E91" s="78"/>
      <c r="F91" s="78"/>
      <c r="G91" s="78"/>
      <c r="H91" s="78"/>
    </row>
    <row r="92" spans="1:8" s="9" customFormat="1" ht="30" customHeight="1">
      <c r="A92" s="78" t="s">
        <v>3</v>
      </c>
      <c r="B92" s="78"/>
      <c r="C92" s="78"/>
      <c r="D92" s="78"/>
      <c r="E92" s="78"/>
      <c r="F92" s="78"/>
      <c r="G92" s="78"/>
      <c r="H92" s="78"/>
    </row>
    <row r="93" spans="1:8" s="9" customFormat="1" ht="30" customHeight="1">
      <c r="A93" s="75" t="s">
        <v>21</v>
      </c>
      <c r="B93" s="75"/>
      <c r="C93" s="75"/>
      <c r="D93" s="75"/>
      <c r="E93" s="75"/>
      <c r="F93" s="75"/>
      <c r="G93" s="75"/>
      <c r="H93" s="75"/>
    </row>
    <row r="94" spans="1:8" s="9" customFormat="1" ht="30" customHeight="1">
      <c r="A94" s="75" t="s">
        <v>22</v>
      </c>
      <c r="B94" s="75"/>
      <c r="C94" s="75"/>
      <c r="D94" s="75"/>
      <c r="E94" s="75"/>
      <c r="F94" s="75"/>
      <c r="G94" s="75"/>
      <c r="H94" s="75"/>
    </row>
    <row r="95" spans="1:8" s="9" customFormat="1" ht="30" customHeight="1">
      <c r="A95" s="75" t="s">
        <v>90</v>
      </c>
      <c r="B95" s="75"/>
      <c r="C95" s="75"/>
      <c r="D95" s="75"/>
      <c r="E95" s="75"/>
      <c r="F95" s="75"/>
      <c r="G95" s="75"/>
      <c r="H95" s="75"/>
    </row>
    <row r="96" spans="1:8" s="46" customFormat="1" ht="30" customHeight="1">
      <c r="A96" s="78" t="s">
        <v>23</v>
      </c>
      <c r="B96" s="78"/>
      <c r="C96" s="78"/>
      <c r="D96" s="78"/>
      <c r="E96" s="78"/>
      <c r="F96" s="78"/>
      <c r="G96" s="78"/>
      <c r="H96" s="78"/>
    </row>
    <row r="97" spans="1:8" s="9" customFormat="1" ht="107.25" customHeight="1">
      <c r="A97" s="80" t="s">
        <v>120</v>
      </c>
      <c r="B97" s="80"/>
      <c r="C97" s="80"/>
      <c r="D97" s="80"/>
      <c r="E97" s="80"/>
      <c r="F97" s="80"/>
      <c r="G97" s="80"/>
      <c r="H97" s="80"/>
    </row>
    <row r="98" spans="1:8" s="9" customFormat="1" ht="48.75" customHeight="1">
      <c r="A98" s="81" t="s">
        <v>91</v>
      </c>
      <c r="B98" s="81"/>
      <c r="C98" s="81"/>
      <c r="D98" s="81"/>
      <c r="E98" s="81"/>
      <c r="F98" s="81"/>
      <c r="G98" s="81"/>
      <c r="H98" s="81"/>
    </row>
    <row r="99" spans="1:8" s="9" customFormat="1" ht="45.75" customHeight="1">
      <c r="A99" s="81" t="s">
        <v>97</v>
      </c>
      <c r="B99" s="81"/>
      <c r="C99" s="81"/>
      <c r="D99" s="81"/>
      <c r="E99" s="81"/>
      <c r="F99" s="81"/>
      <c r="G99" s="81"/>
      <c r="H99" s="81"/>
    </row>
    <row r="100" spans="1:8" s="9" customFormat="1" ht="30" customHeight="1">
      <c r="A100" s="75" t="s">
        <v>92</v>
      </c>
      <c r="B100" s="75"/>
      <c r="C100" s="75"/>
      <c r="D100" s="75"/>
      <c r="E100" s="75"/>
      <c r="F100" s="75"/>
      <c r="G100" s="75"/>
      <c r="H100" s="75"/>
    </row>
    <row r="101" spans="1:8" s="9" customFormat="1" ht="30" customHeight="1">
      <c r="A101" s="75" t="s">
        <v>93</v>
      </c>
      <c r="B101" s="75"/>
      <c r="C101" s="75"/>
      <c r="D101" s="75"/>
      <c r="E101" s="75"/>
      <c r="F101" s="75"/>
      <c r="G101" s="75"/>
      <c r="H101" s="75"/>
    </row>
    <row r="102" spans="1:8" s="9" customFormat="1" ht="33.75" customHeight="1">
      <c r="A102" s="82" t="s">
        <v>7</v>
      </c>
      <c r="B102" s="82"/>
      <c r="C102" s="82"/>
      <c r="D102" s="82"/>
      <c r="E102" s="82"/>
      <c r="F102" s="82"/>
      <c r="G102" s="82"/>
      <c r="H102" s="82"/>
    </row>
    <row r="103" spans="1:8" s="9" customFormat="1" ht="318.75" customHeight="1">
      <c r="A103" s="83" t="s">
        <v>96</v>
      </c>
      <c r="B103" s="83"/>
      <c r="C103" s="83"/>
      <c r="D103" s="83"/>
      <c r="E103" s="83"/>
      <c r="F103" s="83"/>
      <c r="G103" s="83"/>
      <c r="H103" s="83"/>
    </row>
    <row r="104" spans="1:8" s="9" customFormat="1" ht="25.5" customHeight="1">
      <c r="A104" s="86" t="s">
        <v>8</v>
      </c>
      <c r="B104" s="86"/>
      <c r="C104" s="86"/>
      <c r="D104" s="86"/>
      <c r="E104" s="86"/>
      <c r="F104" s="86"/>
      <c r="G104" s="86"/>
      <c r="H104" s="86"/>
    </row>
    <row r="105" spans="1:8" s="9" customFormat="1" ht="40.15" customHeight="1">
      <c r="A105" s="45" t="s">
        <v>24</v>
      </c>
      <c r="B105" s="45"/>
      <c r="C105" s="45"/>
      <c r="D105" s="20"/>
      <c r="E105" s="21"/>
      <c r="F105" s="21"/>
      <c r="G105" s="21"/>
      <c r="H105" s="21"/>
    </row>
    <row r="106" spans="1:8" s="9" customFormat="1" ht="39" customHeight="1">
      <c r="B106" s="19"/>
      <c r="C106" s="19"/>
      <c r="D106" s="19"/>
      <c r="E106" s="84" t="s">
        <v>2</v>
      </c>
      <c r="F106" s="84"/>
      <c r="G106" s="84"/>
      <c r="H106" s="84"/>
    </row>
    <row r="107" spans="1:8" s="9" customFormat="1" ht="52.5" customHeight="1">
      <c r="A107" s="24"/>
      <c r="B107" s="23"/>
      <c r="C107" s="23"/>
      <c r="D107" s="23"/>
      <c r="E107" s="85" t="s">
        <v>115</v>
      </c>
      <c r="F107" s="85"/>
      <c r="G107" s="85"/>
      <c r="H107" s="85"/>
    </row>
    <row r="108" spans="1:8" s="9" customFormat="1" ht="20.25" customHeight="1">
      <c r="A108" s="24"/>
      <c r="B108" s="23"/>
      <c r="C108" s="23"/>
      <c r="D108" s="23"/>
      <c r="E108" s="23"/>
      <c r="F108" s="47"/>
      <c r="G108" s="48"/>
      <c r="H108" s="45"/>
    </row>
    <row r="109" spans="1:8" s="9" customFormat="1" ht="36.75" customHeight="1">
      <c r="A109" s="79" t="s">
        <v>94</v>
      </c>
      <c r="B109" s="79"/>
      <c r="C109" s="79"/>
      <c r="D109" s="79"/>
      <c r="E109" s="79"/>
      <c r="F109" s="79"/>
      <c r="G109" s="79"/>
      <c r="H109" s="79"/>
    </row>
    <row r="110" spans="1:8" s="9" customFormat="1">
      <c r="A110" s="9" t="s">
        <v>95</v>
      </c>
      <c r="E110" s="10"/>
      <c r="F110" s="10"/>
      <c r="G110" s="10"/>
      <c r="H110" s="10"/>
    </row>
  </sheetData>
  <sheetProtection selectLockedCells="1"/>
  <mergeCells count="105">
    <mergeCell ref="A64:F64"/>
    <mergeCell ref="A68:A69"/>
    <mergeCell ref="B68:C68"/>
    <mergeCell ref="B69:C69"/>
    <mergeCell ref="A70:F70"/>
    <mergeCell ref="A57:F57"/>
    <mergeCell ref="B54:C54"/>
    <mergeCell ref="B58:C58"/>
    <mergeCell ref="A59:F59"/>
    <mergeCell ref="A60:A63"/>
    <mergeCell ref="B60:C60"/>
    <mergeCell ref="B61:C61"/>
    <mergeCell ref="B62:C62"/>
    <mergeCell ref="B63:C63"/>
    <mergeCell ref="A50:F50"/>
    <mergeCell ref="B51:C51"/>
    <mergeCell ref="A52:F52"/>
    <mergeCell ref="A53:A56"/>
    <mergeCell ref="B53:C53"/>
    <mergeCell ref="B55:C55"/>
    <mergeCell ref="B56:C56"/>
    <mergeCell ref="A46:F46"/>
    <mergeCell ref="A47:A49"/>
    <mergeCell ref="B47:C47"/>
    <mergeCell ref="B48:C48"/>
    <mergeCell ref="B49:C49"/>
    <mergeCell ref="B41:C41"/>
    <mergeCell ref="A42:F42"/>
    <mergeCell ref="B39:C39"/>
    <mergeCell ref="A40:F40"/>
    <mergeCell ref="A43:A45"/>
    <mergeCell ref="B43:C43"/>
    <mergeCell ref="B44:C44"/>
    <mergeCell ref="B45:C45"/>
    <mergeCell ref="A34:F34"/>
    <mergeCell ref="B35:C35"/>
    <mergeCell ref="A36:F36"/>
    <mergeCell ref="B37:C37"/>
    <mergeCell ref="A38:F38"/>
    <mergeCell ref="B28:C28"/>
    <mergeCell ref="A29:F29"/>
    <mergeCell ref="A32:A33"/>
    <mergeCell ref="B32:C32"/>
    <mergeCell ref="B33:C33"/>
    <mergeCell ref="A22:A24"/>
    <mergeCell ref="B22:C22"/>
    <mergeCell ref="B24:C24"/>
    <mergeCell ref="A25:F25"/>
    <mergeCell ref="B23:C23"/>
    <mergeCell ref="B30:C30"/>
    <mergeCell ref="A31:F31"/>
    <mergeCell ref="A17:H17"/>
    <mergeCell ref="A19:H19"/>
    <mergeCell ref="B20:C20"/>
    <mergeCell ref="B21:C21"/>
    <mergeCell ref="A83:H83"/>
    <mergeCell ref="A86:H86"/>
    <mergeCell ref="A87:H87"/>
    <mergeCell ref="A65:A66"/>
    <mergeCell ref="B65:C65"/>
    <mergeCell ref="B66:C66"/>
    <mergeCell ref="A67:F67"/>
    <mergeCell ref="A81:G81"/>
    <mergeCell ref="A82:G82"/>
    <mergeCell ref="A78:H78"/>
    <mergeCell ref="A79:H79"/>
    <mergeCell ref="A80:H80"/>
    <mergeCell ref="B72:H72"/>
    <mergeCell ref="B73:H73"/>
    <mergeCell ref="A76:G76"/>
    <mergeCell ref="A77:H77"/>
    <mergeCell ref="A74:H74"/>
    <mergeCell ref="A75:G75"/>
    <mergeCell ref="B26:C26"/>
    <mergeCell ref="A27:F27"/>
    <mergeCell ref="F3:H4"/>
    <mergeCell ref="A3:B3"/>
    <mergeCell ref="A5:B5"/>
    <mergeCell ref="A7:B7"/>
    <mergeCell ref="A9:B9"/>
    <mergeCell ref="A11:B11"/>
    <mergeCell ref="A12:D12"/>
    <mergeCell ref="A14:H14"/>
    <mergeCell ref="A16:H16"/>
    <mergeCell ref="A93:H93"/>
    <mergeCell ref="A94:H94"/>
    <mergeCell ref="A88:H89"/>
    <mergeCell ref="A84:H84"/>
    <mergeCell ref="A85:H85"/>
    <mergeCell ref="A90:H90"/>
    <mergeCell ref="A91:H91"/>
    <mergeCell ref="A109:H109"/>
    <mergeCell ref="A97:H97"/>
    <mergeCell ref="A98:H98"/>
    <mergeCell ref="A99:H99"/>
    <mergeCell ref="A102:H102"/>
    <mergeCell ref="A100:H100"/>
    <mergeCell ref="A103:H103"/>
    <mergeCell ref="E106:H106"/>
    <mergeCell ref="A95:H95"/>
    <mergeCell ref="A96:H96"/>
    <mergeCell ref="E107:H107"/>
    <mergeCell ref="A101:H101"/>
    <mergeCell ref="A104:H104"/>
    <mergeCell ref="A92:H92"/>
  </mergeCells>
  <dataValidations count="2">
    <dataValidation operator="greaterThanOrEqual" allowBlank="1" showInputMessage="1" showErrorMessage="1" error="Oferowana cena jednostkowa jest niższa od ceny wywoławczej." sqref="D21 E30 E66 E20:F21 E24 E26 E28 E33 E41 E35 E37 E39 E45 E49 E51 E56 E58 E63 E69"/>
    <dataValidation type="decimal" operator="greaterThanOrEqual" allowBlank="1" showInputMessage="1" showErrorMessage="1" errorTitle="Zbyt mała cena" error="Chcesz wstawić cenę niższą od wywoławczej" sqref="F30 F65:F66 F22:F24 F26 F28 F32:F33 F35 F37 F41 F39 F43:F45 F47:F49 F51 F53:F56 F58 F60:F63 F68:F69">
      <formula1>E22</formula1>
    </dataValidation>
  </dataValidations>
  <printOptions horizontalCentered="1"/>
  <pageMargins left="0.7" right="0.7" top="0.75" bottom="0.75" header="0.3" footer="0.3"/>
  <pageSetup paperSize="9" scale="70" fitToHeight="0" orientation="portrait" r:id="rId1"/>
  <headerFooter>
    <oddFooter>&amp;C&amp;P z &amp;N</oddFooter>
  </headerFooter>
  <rowBreaks count="1" manualBreakCount="1">
    <brk id="91"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57"/>
  <sheetViews>
    <sheetView workbookViewId="0">
      <selection activeCell="B34" sqref="B34"/>
    </sheetView>
  </sheetViews>
  <sheetFormatPr defaultRowHeight="14.25"/>
  <cols>
    <col min="1" max="1" width="6.125" customWidth="1"/>
    <col min="2" max="2" width="106.625" customWidth="1"/>
  </cols>
  <sheetData>
    <row r="1" spans="1:2" ht="42" customHeight="1">
      <c r="A1" s="25"/>
      <c r="B1" s="26" t="s">
        <v>29</v>
      </c>
    </row>
    <row r="2" spans="1:2" ht="31.5">
      <c r="A2" s="27">
        <v>1</v>
      </c>
      <c r="B2" s="28" t="s">
        <v>30</v>
      </c>
    </row>
    <row r="3" spans="1:2" ht="31.5">
      <c r="A3" s="27">
        <v>2</v>
      </c>
      <c r="B3" s="28" t="s">
        <v>31</v>
      </c>
    </row>
    <row r="4" spans="1:2" ht="15.75">
      <c r="A4" s="27">
        <v>3</v>
      </c>
      <c r="B4" s="28" t="s">
        <v>32</v>
      </c>
    </row>
    <row r="5" spans="1:2" ht="63">
      <c r="A5" s="27">
        <v>4</v>
      </c>
      <c r="B5" s="29" t="s">
        <v>64</v>
      </c>
    </row>
    <row r="6" spans="1:2" ht="31.5">
      <c r="A6" s="27">
        <v>5</v>
      </c>
      <c r="B6" s="28" t="s">
        <v>122</v>
      </c>
    </row>
    <row r="7" spans="1:2" ht="42" customHeight="1">
      <c r="A7" s="27">
        <v>6</v>
      </c>
      <c r="B7" s="28" t="s">
        <v>33</v>
      </c>
    </row>
    <row r="8" spans="1:2" ht="43.5" customHeight="1">
      <c r="A8" s="27">
        <v>7</v>
      </c>
      <c r="B8" s="29" t="s">
        <v>65</v>
      </c>
    </row>
    <row r="9" spans="1:2" ht="156" customHeight="1">
      <c r="A9" s="27">
        <v>8</v>
      </c>
      <c r="B9" s="29" t="s">
        <v>98</v>
      </c>
    </row>
    <row r="10" spans="1:2" ht="31.5">
      <c r="A10" s="27">
        <v>9</v>
      </c>
      <c r="B10" s="28" t="s">
        <v>34</v>
      </c>
    </row>
    <row r="11" spans="1:2" ht="154.5" customHeight="1">
      <c r="A11" s="27">
        <v>10</v>
      </c>
      <c r="B11" s="29" t="s">
        <v>106</v>
      </c>
    </row>
    <row r="12" spans="1:2" ht="47.25">
      <c r="A12" s="27">
        <v>11</v>
      </c>
      <c r="B12" s="28" t="s">
        <v>35</v>
      </c>
    </row>
    <row r="13" spans="1:2" ht="87" customHeight="1">
      <c r="A13" s="27">
        <v>12</v>
      </c>
      <c r="B13" s="29" t="s">
        <v>123</v>
      </c>
    </row>
    <row r="14" spans="1:2" ht="31.5">
      <c r="A14" s="27">
        <v>13</v>
      </c>
      <c r="B14" s="30" t="s">
        <v>36</v>
      </c>
    </row>
    <row r="15" spans="1:2" ht="31.5">
      <c r="A15" s="27">
        <v>14</v>
      </c>
      <c r="B15" s="30" t="s">
        <v>37</v>
      </c>
    </row>
    <row r="16" spans="1:2" ht="47.25">
      <c r="A16" s="27">
        <v>15</v>
      </c>
      <c r="B16" s="30" t="s">
        <v>38</v>
      </c>
    </row>
    <row r="17" spans="1:2" ht="225" customHeight="1">
      <c r="A17" s="27">
        <v>16</v>
      </c>
      <c r="B17" s="31" t="s">
        <v>124</v>
      </c>
    </row>
    <row r="18" spans="1:2" ht="294" customHeight="1">
      <c r="A18" s="27">
        <v>17</v>
      </c>
      <c r="B18" s="31" t="s">
        <v>125</v>
      </c>
    </row>
    <row r="19" spans="1:2" ht="47.25">
      <c r="A19" s="27">
        <v>18</v>
      </c>
      <c r="B19" s="28" t="s">
        <v>39</v>
      </c>
    </row>
    <row r="20" spans="1:2" ht="47.25">
      <c r="A20" s="27">
        <v>19</v>
      </c>
      <c r="B20" s="28" t="s">
        <v>40</v>
      </c>
    </row>
    <row r="21" spans="1:2" ht="15.75">
      <c r="A21" s="27">
        <v>20</v>
      </c>
      <c r="B21" s="28" t="s">
        <v>41</v>
      </c>
    </row>
    <row r="22" spans="1:2" ht="78.75">
      <c r="A22" s="27">
        <v>21</v>
      </c>
      <c r="B22" s="29" t="s">
        <v>42</v>
      </c>
    </row>
    <row r="23" spans="1:2" ht="31.5">
      <c r="A23" s="27">
        <v>22</v>
      </c>
      <c r="B23" s="31" t="s">
        <v>67</v>
      </c>
    </row>
    <row r="24" spans="1:2" ht="21.6" customHeight="1">
      <c r="A24" s="27">
        <v>23</v>
      </c>
      <c r="B24" s="28" t="s">
        <v>68</v>
      </c>
    </row>
    <row r="25" spans="1:2" ht="61.9" customHeight="1">
      <c r="A25" s="27">
        <v>24</v>
      </c>
      <c r="B25" s="29" t="s">
        <v>105</v>
      </c>
    </row>
    <row r="26" spans="1:2" ht="42.6" customHeight="1">
      <c r="A26" s="27">
        <v>25</v>
      </c>
      <c r="B26" s="29" t="s">
        <v>69</v>
      </c>
    </row>
    <row r="27" spans="1:2" ht="34.5" customHeight="1">
      <c r="A27" s="27">
        <v>26</v>
      </c>
      <c r="B27" s="29" t="s">
        <v>99</v>
      </c>
    </row>
    <row r="28" spans="1:2" ht="34.5" customHeight="1">
      <c r="A28" s="27">
        <v>27</v>
      </c>
      <c r="B28" s="29" t="s">
        <v>100</v>
      </c>
    </row>
    <row r="29" spans="1:2" ht="47.25">
      <c r="A29" s="27">
        <v>28</v>
      </c>
      <c r="B29" s="28" t="s">
        <v>43</v>
      </c>
    </row>
    <row r="30" spans="1:2" ht="47.25">
      <c r="A30" s="27">
        <v>29</v>
      </c>
      <c r="B30" s="28" t="s">
        <v>44</v>
      </c>
    </row>
    <row r="31" spans="1:2" ht="31.5">
      <c r="A31" s="27">
        <v>30</v>
      </c>
      <c r="B31" s="28" t="s">
        <v>45</v>
      </c>
    </row>
    <row r="32" spans="1:2" ht="47.25">
      <c r="A32" s="27">
        <v>31</v>
      </c>
      <c r="B32" s="30" t="s">
        <v>46</v>
      </c>
    </row>
    <row r="33" spans="1:2" ht="15.75">
      <c r="A33" s="27">
        <v>32</v>
      </c>
      <c r="B33" s="30" t="s">
        <v>47</v>
      </c>
    </row>
    <row r="34" spans="1:2" ht="31.5">
      <c r="A34" s="27">
        <v>33</v>
      </c>
      <c r="B34" s="28" t="s">
        <v>48</v>
      </c>
    </row>
    <row r="35" spans="1:2" ht="63">
      <c r="A35" s="27">
        <v>34</v>
      </c>
      <c r="B35" s="28" t="s">
        <v>70</v>
      </c>
    </row>
    <row r="36" spans="1:2" ht="27.75" customHeight="1">
      <c r="A36" s="27">
        <v>35</v>
      </c>
      <c r="B36" s="28" t="s">
        <v>49</v>
      </c>
    </row>
    <row r="37" spans="1:2" ht="72" customHeight="1">
      <c r="A37" s="27">
        <v>36</v>
      </c>
      <c r="B37" s="29" t="s">
        <v>101</v>
      </c>
    </row>
    <row r="38" spans="1:2" ht="162.75" customHeight="1">
      <c r="A38" s="27">
        <v>37</v>
      </c>
      <c r="B38" s="29" t="s">
        <v>168</v>
      </c>
    </row>
    <row r="39" spans="1:2" ht="137.25" customHeight="1">
      <c r="A39" s="27">
        <v>38</v>
      </c>
      <c r="B39" s="29" t="s">
        <v>71</v>
      </c>
    </row>
    <row r="40" spans="1:2" ht="52.5" customHeight="1">
      <c r="A40" s="27">
        <v>39</v>
      </c>
      <c r="B40" s="29" t="s">
        <v>102</v>
      </c>
    </row>
    <row r="41" spans="1:2" ht="47.25">
      <c r="A41" s="27">
        <v>40</v>
      </c>
      <c r="B41" s="30" t="s">
        <v>50</v>
      </c>
    </row>
    <row r="42" spans="1:2" ht="15.75">
      <c r="A42" s="27">
        <v>41</v>
      </c>
      <c r="B42" s="30" t="s">
        <v>51</v>
      </c>
    </row>
    <row r="43" spans="1:2" ht="15.75">
      <c r="A43" s="32">
        <v>42</v>
      </c>
      <c r="B43" s="30" t="s">
        <v>52</v>
      </c>
    </row>
    <row r="44" spans="1:2" ht="35.25" customHeight="1">
      <c r="A44" s="32">
        <v>43</v>
      </c>
      <c r="B44" s="29" t="s">
        <v>126</v>
      </c>
    </row>
    <row r="45" spans="1:2" ht="52.5" customHeight="1">
      <c r="A45" s="32">
        <v>44</v>
      </c>
      <c r="B45" s="29" t="s">
        <v>116</v>
      </c>
    </row>
    <row r="46" spans="1:2" ht="47.25">
      <c r="A46" s="32">
        <v>45</v>
      </c>
      <c r="B46" s="28" t="s">
        <v>72</v>
      </c>
    </row>
    <row r="47" spans="1:2" ht="47.25">
      <c r="A47" s="32">
        <v>46</v>
      </c>
      <c r="B47" s="28" t="s">
        <v>73</v>
      </c>
    </row>
    <row r="48" spans="1:2" ht="63">
      <c r="A48" s="32">
        <v>47</v>
      </c>
      <c r="B48" s="28" t="s">
        <v>74</v>
      </c>
    </row>
    <row r="49" spans="1:2" ht="31.5">
      <c r="A49" s="32">
        <v>48</v>
      </c>
      <c r="B49" s="28" t="s">
        <v>53</v>
      </c>
    </row>
    <row r="50" spans="1:2" ht="31.5">
      <c r="A50" s="32">
        <v>49</v>
      </c>
      <c r="B50" s="28" t="s">
        <v>54</v>
      </c>
    </row>
    <row r="51" spans="1:2" ht="21.75" customHeight="1">
      <c r="A51" s="32">
        <v>50</v>
      </c>
      <c r="B51" s="28" t="s">
        <v>75</v>
      </c>
    </row>
    <row r="52" spans="1:2" ht="173.25">
      <c r="A52" s="32">
        <v>51</v>
      </c>
      <c r="B52" s="29" t="s">
        <v>55</v>
      </c>
    </row>
    <row r="53" spans="1:2" ht="31.5">
      <c r="A53" s="32">
        <v>52</v>
      </c>
      <c r="B53" s="29" t="s">
        <v>121</v>
      </c>
    </row>
    <row r="54" spans="1:2" ht="53.25" customHeight="1">
      <c r="A54" s="32">
        <v>53</v>
      </c>
      <c r="B54" s="28" t="s">
        <v>56</v>
      </c>
    </row>
    <row r="55" spans="1:2" ht="36" customHeight="1">
      <c r="A55" s="32">
        <v>54</v>
      </c>
      <c r="B55" s="29" t="s">
        <v>76</v>
      </c>
    </row>
    <row r="56" spans="1:2" ht="78.75" customHeight="1">
      <c r="A56" s="32">
        <v>56</v>
      </c>
      <c r="B56" s="28" t="s">
        <v>66</v>
      </c>
    </row>
    <row r="57" spans="1:2" ht="15.75">
      <c r="A57" s="32">
        <v>57</v>
      </c>
      <c r="B57" s="30" t="s">
        <v>57</v>
      </c>
    </row>
  </sheetData>
  <hyperlinks>
    <hyperlink ref="B8" r:id="rId1" display="http://www.amw.com.pl/"/>
    <hyperlink ref="B39" r:id="rId2" display="http://www.amw.com.pl/"/>
    <hyperlink ref="B54" r:id="rId3" display="http://www.amw.com.pl/"/>
  </hyperlink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 </vt:lpstr>
      <vt:lpstr>OGOLNE WARUNKI SPRZEDAŻY</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Białoskórski Jarosław</cp:lastModifiedBy>
  <cp:lastPrinted>2025-01-22T08:13:49Z</cp:lastPrinted>
  <dcterms:created xsi:type="dcterms:W3CDTF">2012-08-13T14:00:07Z</dcterms:created>
  <dcterms:modified xsi:type="dcterms:W3CDTF">2025-06-13T05:13:50Z</dcterms:modified>
</cp:coreProperties>
</file>