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si\lublin\Zespolowe\OL-DG\Dzial\15 MAREK KLENIEWSKI\Przetargi\2025\P-7 (odpady)\"/>
    </mc:Choice>
  </mc:AlternateContent>
  <bookViews>
    <workbookView xWindow="0" yWindow="150" windowWidth="19185" windowHeight="9975"/>
  </bookViews>
  <sheets>
    <sheet name="Formularz ofertowy" sheetId="1" r:id="rId1"/>
  </sheets>
  <definedNames>
    <definedName name="_xlnm.Print_Area" localSheetId="0">'Formularz ofertowy'!$A$1:$H$103</definedName>
    <definedName name="OLE_LINK1" localSheetId="0">'Formularz ofertowy'!#REF!</definedName>
  </definedNames>
  <calcPr calcId="162913"/>
</workbook>
</file>

<file path=xl/calcChain.xml><?xml version="1.0" encoding="utf-8"?>
<calcChain xmlns="http://schemas.openxmlformats.org/spreadsheetml/2006/main">
  <c r="G45" i="1" l="1"/>
  <c r="G44" i="1"/>
  <c r="G42" i="1"/>
  <c r="G41" i="1"/>
  <c r="G29" i="1"/>
  <c r="G30" i="1"/>
  <c r="G31" i="1"/>
  <c r="G32" i="1"/>
  <c r="G33" i="1"/>
  <c r="G34" i="1"/>
  <c r="G28" i="1"/>
  <c r="H46" i="1"/>
  <c r="H43" i="1"/>
  <c r="G46" i="1" l="1"/>
  <c r="G43" i="1"/>
  <c r="G35" i="1"/>
  <c r="H35" i="1"/>
  <c r="G55" i="1" l="1"/>
  <c r="G56" i="1" s="1"/>
  <c r="G57" i="1"/>
  <c r="G58" i="1" s="1"/>
  <c r="G47" i="1"/>
  <c r="G48" i="1" s="1"/>
  <c r="H56" i="1" l="1"/>
  <c r="H58" i="1"/>
  <c r="H48" i="1" l="1"/>
  <c r="G59" i="1" l="1"/>
  <c r="G60" i="1"/>
  <c r="G61" i="1"/>
  <c r="G53" i="1"/>
  <c r="G54" i="1" s="1"/>
  <c r="G36" i="1"/>
  <c r="G37" i="1"/>
  <c r="G38" i="1"/>
  <c r="H62" i="1"/>
  <c r="H54" i="1"/>
  <c r="H40" i="1"/>
  <c r="G62" i="1" l="1"/>
  <c r="G39" i="1" l="1"/>
  <c r="G40" i="1" s="1"/>
  <c r="G51" i="1" l="1"/>
  <c r="G52" i="1" s="1"/>
  <c r="H52" i="1" l="1"/>
  <c r="H50" i="1" l="1"/>
  <c r="G49" i="1"/>
  <c r="G50" i="1" s="1"/>
  <c r="H27" i="1"/>
  <c r="G26" i="1" l="1"/>
  <c r="G27" i="1" l="1"/>
</calcChain>
</file>

<file path=xl/sharedStrings.xml><?xml version="1.0" encoding="utf-8"?>
<sst xmlns="http://schemas.openxmlformats.org/spreadsheetml/2006/main" count="101" uniqueCount="99">
  <si>
    <t>..............................................................................................</t>
  </si>
  <si>
    <t>.............................................................................................</t>
  </si>
  <si>
    <t>...........................................................................................</t>
  </si>
  <si>
    <t>OFERTA</t>
  </si>
  <si>
    <t>........................................................</t>
  </si>
  <si>
    <t>UWAGA 1:</t>
  </si>
  <si>
    <t>1. Do reprezentowania mnie (nas) w przetargu upoważniam(-y):</t>
  </si>
  <si>
    <t>a). ................................................................................................................................................. ,</t>
  </si>
  <si>
    <t>b). ................................................................................................................................................. ,</t>
  </si>
  <si>
    <t>3. Załącznikami do niniejszej oferty są:</t>
  </si>
  <si>
    <t>na pozycję(-e) przetargową(-e) nr ……………………………………..</t>
  </si>
  <si>
    <t>Nr poz. przet.</t>
  </si>
  <si>
    <t>(imię i nazwisko)</t>
  </si>
  <si>
    <t>(adres zamieszkania)</t>
  </si>
  <si>
    <t>(nazwa podmiotu)</t>
  </si>
  <si>
    <t>(adres siedziby)</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</si>
  <si>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</si>
  <si>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</si>
  <si>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</si>
  <si>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</si>
  <si>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</si>
  <si>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t>
  </si>
  <si>
    <t>.............................., dnia .......................</t>
  </si>
  <si>
    <t>………………………………………………………………………………………………………………………………………………….</t>
  </si>
  <si>
    <t>- numer konta na które ma być zwrócone wadium .............................................................................................................................................</t>
  </si>
  <si>
    <t>Oświadczam, że:</t>
  </si>
  <si>
    <t>Nazwa odpadów</t>
  </si>
  <si>
    <t>UWAGA 2:</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</si>
  <si>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</si>
  <si>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2. Osobą do kontaktu w sprawie odbioru zakupionego mienia jest: …………...………………...…………...…….… tel. ……..................…</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</si>
  <si>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</si>
  <si>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Oferuję(-my) następującą cenę nabycia:</t>
  </si>
  <si>
    <t>Wysokość 
wadium (zł)</t>
  </si>
  <si>
    <t xml:space="preserve"> - wadium w wysokości …………...……….....……… zostało wniesione.</t>
  </si>
  <si>
    <t>4) ......................................................................................................................................................................................................................</t>
  </si>
  <si>
    <r>
      <t xml:space="preserve">2) </t>
    </r>
    <r>
      <rPr>
        <i/>
        <sz val="11"/>
        <color theme="1"/>
        <rFont val="Times New Roman"/>
        <family val="1"/>
        <charset val="238"/>
      </rPr>
      <t>(opcja sprzedaży odpadów)</t>
    </r>
    <r>
      <rPr>
        <sz val="11"/>
        <color theme="1"/>
        <rFont val="Times New Roman"/>
        <family val="1"/>
        <charset val="238"/>
      </rPr>
      <t xml:space="preserve"> 
Poświadczona za zgodność z oryginałem kopia aktualnego na dzień przetargu zaświadczenia o wpisie do rejestru BDO, opatrzonego numerem rejestrowym, zgodnie z wymogami ustawy o odpadach.</t>
    </r>
  </si>
  <si>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</si>
  <si>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</si>
  <si>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</si>
  <si>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</si>
  <si>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</si>
  <si>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</si>
  <si>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</si>
  <si>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t>pieczęć firmowa i własnoręczny czytelny podpis 
(imię i nazwisko) osoby/osób upoważnionej(-ych) do składania oferty</t>
  </si>
  <si>
    <t>- jestem świadomy prawa Sprzedajacego do potrącenia wymagalnych wierzytelności, zgodnie z art. 498 Kodeksu cywilnego z wpłaconego wadium.</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</si>
  <si>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</si>
  <si>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Wartość oferowana netto (zł) /iloczyn kol. 3 i 5/</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</si>
  <si>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</si>
  <si>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</si>
  <si>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 niepotrzebne skreślić</t>
  </si>
  <si>
    <t>Oddział Regionalny AMW w Lublinie</t>
  </si>
  <si>
    <t>ul. Łęczyńska 1</t>
  </si>
  <si>
    <t xml:space="preserve">20-309 Lublin </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</si>
  <si>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Lublinie, ul. Łęczyńska 1, 20-309 Lublin,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</si>
  <si>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r>
      <t xml:space="preserve">3) </t>
    </r>
    <r>
      <rPr>
        <i/>
        <sz val="11"/>
        <color theme="1"/>
        <rFont val="Times New Roman"/>
        <family val="1"/>
        <charset val="238"/>
      </rPr>
      <t>(opcja sprzedaży odpadów osobom fizycznym lub jednostkom organizacyjnym niebędącym przedsiębiorcami)</t>
    </r>
    <r>
      <rPr>
        <sz val="11"/>
        <color theme="1"/>
        <rFont val="Times New Roman"/>
        <family val="1"/>
        <charset val="238"/>
      </rPr>
      <t xml:space="preserve">
Podpisanie przez oferenta lub osobę przez niego upoważnioną oświadczenia odbioru odpadów no potrzeby własne - dotyczy osób fizycznych i jednostek organizacyjnych niebędących przedsiębiorcami.</t>
    </r>
  </si>
  <si>
    <t>WARTOŚĆ RAZEM DLA POZYCJI 5</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</si>
  <si>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2024 r. poz. 573),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</si>
  <si>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t>WARTOŚĆ RAZEM DLA POZYCJI 6</t>
  </si>
  <si>
    <t>WARTOŚĆ RAZEM DLA POZYCJI 7</t>
  </si>
  <si>
    <t>WARTOŚĆ RAZEM DLA POZYCJI 8</t>
  </si>
  <si>
    <t>Ilość
 (kg)/pakiet</t>
  </si>
  <si>
    <t>Cena jednostkowa wywoławcza netto  (zł/kg)/(zł/pakiet)</t>
  </si>
  <si>
    <t>Cena jednostkowa oferowana netto (zł/kg)/(zł/pakiet)</t>
  </si>
  <si>
    <t>WARTOŚĆ RAZEM DLA POZYCJI 3</t>
  </si>
  <si>
    <t>WARTOŚĆ RAZEM DLA POZYCJI 4</t>
  </si>
  <si>
    <t>Do sprzedaży rzeczy ruchomych niekoncesjonowanych/odpadów stosuje się odpowiednie przepisy ustawy z dnia 11 marca 2004 r. 
o podatku od towarów i usług (Dz. U. z 2024 r. poz. 361) oraz wydanych na jej podstawie aktów wykonawczych.</t>
  </si>
  <si>
    <t>WARTOŚĆ RAZEM DLA POZYCJI 9</t>
  </si>
  <si>
    <r>
      <t>1)</t>
    </r>
    <r>
      <rPr>
        <i/>
        <sz val="11"/>
        <color theme="1"/>
        <rFont val="Times New Roman"/>
        <family val="1"/>
        <charset val="238"/>
      </rPr>
      <t xml:space="preserve"> (opcja sprzedaży odpadów) </t>
    </r>
    <r>
      <rPr>
        <sz val="11"/>
        <color theme="1"/>
        <rFont val="Times New Roman"/>
        <family val="1"/>
        <charset val="238"/>
      </rPr>
      <t xml:space="preserve">
- Poświadczona za zgodność z oryginałem kopia aktualnego na dzień przetargu zezwolenia na zbieranie lub przetwarzanie (odzysk albo unieszkodliwianie) odpadów wydanej zgodnie z wymogami ustawy z dnia 14 grudnia 2012 r. o odpadach (Dz. U. z 2023 r. poz. 1587,  z późn. zm.) lub ustawy z dnia 27 kwietnia 2001 r. Prawo ochrony środowiska (Dz. U. z 2024 r. poz. 54 z późn. zm.),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(Dz. U. z 2023 r. poz. 1587, z późn. zm.).</t>
    </r>
  </si>
  <si>
    <t>WARTOŚĆ RAZEM DLA POZYCJI  1</t>
  </si>
  <si>
    <t xml:space="preserve">Nawiązując do zaproszenia (obwieszczenia) z dnia 13.06.2025 r. o publicznym przetargu pisemnym nr 7/OL-DG/2025 na sprzedaż rzeczy ruchomych niekoncesjonowanych składam(-y) niniejszą ofertę 
</t>
  </si>
  <si>
    <r>
      <t xml:space="preserve">Zużyte materiały szlifierskie inne niż wymienione w 12 01 20 </t>
    </r>
    <r>
      <rPr>
        <i/>
        <sz val="11"/>
        <color theme="1"/>
        <rFont val="Times New Roman"/>
        <family val="1"/>
        <charset val="238"/>
      </rPr>
      <t>(zużyte tarcze szlifierskie)</t>
    </r>
    <r>
      <rPr>
        <sz val="11"/>
        <color theme="1"/>
        <rFont val="Times New Roman"/>
        <family val="1"/>
        <charset val="238"/>
      </rPr>
      <t xml:space="preserve"> (kod odpadu 12 01 21)</t>
    </r>
  </si>
  <si>
    <t xml:space="preserve">Złom miedzi, brązu, mosiądzu (kod odpadu 17 04 01) </t>
  </si>
  <si>
    <t>Złom aluminiowy (kod odpadu 17 04 02)</t>
  </si>
  <si>
    <t>Złom żelaza i stali (kod odpadu 17 04 05)</t>
  </si>
  <si>
    <r>
      <t xml:space="preserve">Złom mieszanin metali </t>
    </r>
    <r>
      <rPr>
        <i/>
        <sz val="11"/>
        <color theme="1"/>
        <rFont val="Times New Roman"/>
        <family val="1"/>
        <charset val="238"/>
      </rPr>
      <t xml:space="preserve">(plomby ołowiane z drutem) </t>
    </r>
    <r>
      <rPr>
        <sz val="11"/>
        <color theme="1"/>
        <rFont val="Times New Roman"/>
        <family val="1"/>
        <charset val="238"/>
      </rPr>
      <t xml:space="preserve">
(kod odpadu 17 04 07)</t>
    </r>
  </si>
  <si>
    <t>WARTOŚĆ RAZEM DLA POZYCJI  2</t>
  </si>
  <si>
    <r>
      <t xml:space="preserve">Złom metali nieżelaznych </t>
    </r>
    <r>
      <rPr>
        <i/>
        <sz val="11"/>
        <color theme="1"/>
        <rFont val="Times New Roman"/>
        <family val="1"/>
        <charset val="238"/>
      </rPr>
      <t>(w tym chłodnice)</t>
    </r>
    <r>
      <rPr>
        <sz val="11"/>
        <color theme="1"/>
        <rFont val="Times New Roman"/>
        <family val="1"/>
        <charset val="238"/>
      </rPr>
      <t xml:space="preserve"> (kod odpadu 16 01 18) </t>
    </r>
  </si>
  <si>
    <t>Złom metali żelaznych (kod odpadu 16 01 17)</t>
  </si>
  <si>
    <r>
      <t>Zużyte urządzenia zawierające niebezpieczne elementy inne niż wymienione w 16 02 09 do 16 02 12</t>
    </r>
    <r>
      <rPr>
        <i/>
        <sz val="11"/>
        <color theme="1"/>
        <rFont val="Times New Roman"/>
        <family val="1"/>
        <charset val="238"/>
      </rPr>
      <t xml:space="preserve"> (monitory)</t>
    </r>
    <r>
      <rPr>
        <sz val="11"/>
        <color theme="1"/>
        <rFont val="Times New Roman"/>
        <family val="1"/>
        <charset val="238"/>
      </rPr>
      <t xml:space="preserve"> (kod odpadu 16 02 13*)</t>
    </r>
  </si>
  <si>
    <t>Elementy usunięte ze zużytych urządzeń inne niż wymienione w 16 02 15 (kod odpadu 16 02 16)</t>
  </si>
  <si>
    <t>Przepracowane inne oleje silnikowe, przekładniowe 
i smarowe (kod odpadu 13 02 08*)</t>
  </si>
  <si>
    <t>Przepracowane płyny zapobiegające zamarzaniu zawierające niebezpiecznie substancje (kod odpadu 16 01 14*)</t>
  </si>
  <si>
    <t>WARTOŚĆ RAZEM DLA POZYCJI 10</t>
  </si>
  <si>
    <t>WARTOŚĆ RAZEM DLA POZYCJI 11</t>
  </si>
  <si>
    <t>WARTOŚĆ RAZEM DLA POZYCJI 12</t>
  </si>
  <si>
    <r>
      <t xml:space="preserve">Odpady metali zanieczyszczone substancjami niebezpiecznymi </t>
    </r>
    <r>
      <rPr>
        <i/>
        <sz val="11"/>
        <color theme="1"/>
        <rFont val="Times New Roman"/>
        <family val="1"/>
        <charset val="238"/>
      </rPr>
      <t>(w tym m.in.: zbiorniki jednopłaszczowe po produktach MPS, rury, dekle)</t>
    </r>
    <r>
      <rPr>
        <sz val="11"/>
        <color theme="1"/>
        <rFont val="Times New Roman"/>
        <family val="1"/>
        <charset val="238"/>
      </rPr>
      <t xml:space="preserve">(kod odpadu 17 04 09*) - pakiet o masie 27 199,00 kg </t>
    </r>
  </si>
  <si>
    <r>
      <t xml:space="preserve">Zużyte urządzenia zawierające niebezpieczne elementy inne niż wymienione w 16 02 09 do 16 02 12 </t>
    </r>
    <r>
      <rPr>
        <i/>
        <sz val="11"/>
        <color theme="1"/>
        <rFont val="Times New Roman"/>
        <family val="1"/>
        <charset val="238"/>
      </rPr>
      <t>(telewizory, monitory)</t>
    </r>
    <r>
      <rPr>
        <sz val="11"/>
        <color theme="1"/>
        <rFont val="Times New Roman"/>
        <family val="1"/>
        <charset val="238"/>
      </rPr>
      <t xml:space="preserve"> (kod odpadu 16 02 13*)</t>
    </r>
  </si>
  <si>
    <r>
      <t xml:space="preserve">Zużyte urządzenia zawierające niebezpieczne elementy inne niż wymienione w 16 02 09 do 16 02 12 </t>
    </r>
    <r>
      <rPr>
        <i/>
        <sz val="11"/>
        <color theme="1"/>
        <rFont val="Times New Roman"/>
        <family val="1"/>
        <charset val="238"/>
      </rPr>
      <t>(lampy rtęciowe, zużyte świetlówki)</t>
    </r>
    <r>
      <rPr>
        <sz val="11"/>
        <color theme="1"/>
        <rFont val="Times New Roman"/>
        <family val="1"/>
        <charset val="238"/>
      </rPr>
      <t xml:space="preserve"> (kod odpadu 16 02 13*) </t>
    </r>
  </si>
  <si>
    <r>
      <t xml:space="preserve">Zużyte urządzenia inne niż wymienione w 16 02 09 do 16 02 13 </t>
    </r>
    <r>
      <rPr>
        <i/>
        <sz val="11"/>
        <color theme="1"/>
        <rFont val="Times New Roman"/>
        <family val="1"/>
        <charset val="238"/>
      </rPr>
      <t xml:space="preserve">(w tym: pralki, wentylatory biurowe, drukarki, komputery, telefaksy, skanery, UPS, radia, magnetowidy,  kolumny, odkurzacze, sprzęt AGD) </t>
    </r>
    <r>
      <rPr>
        <sz val="11"/>
        <color theme="1"/>
        <rFont val="Times New Roman"/>
        <family val="1"/>
        <charset val="238"/>
      </rPr>
      <t>(kod odpadu 16 02 14)</t>
    </r>
  </si>
  <si>
    <r>
      <t xml:space="preserve">Elementy usunięte ze zużytych urządzeń inne niż wymienione w 16 02 15 </t>
    </r>
    <r>
      <rPr>
        <i/>
        <sz val="11"/>
        <color theme="1"/>
        <rFont val="Times New Roman"/>
        <family val="1"/>
        <charset val="238"/>
      </rPr>
      <t>(w tym: instalacje, moduły, tranzystory, elementy komputerów, drukarek)</t>
    </r>
    <r>
      <rPr>
        <sz val="11"/>
        <color theme="1"/>
        <rFont val="Times New Roman"/>
        <family val="1"/>
        <charset val="238"/>
      </rPr>
      <t>(kod odpadu 16 02 16)</t>
    </r>
  </si>
  <si>
    <r>
      <t>Zużyte opony</t>
    </r>
    <r>
      <rPr>
        <i/>
        <sz val="11"/>
        <color theme="1"/>
        <rFont val="Times New Roman"/>
        <family val="1"/>
        <charset val="238"/>
      </rPr>
      <t xml:space="preserve"> (opony nienadające się do dalszego użytkowania i bieżnikowania z pojazdów ciężarowych ok. 70% masy i osobowych ok. 30% masy)</t>
    </r>
    <r>
      <rPr>
        <sz val="11"/>
        <color theme="1"/>
        <rFont val="Times New Roman"/>
        <family val="1"/>
        <charset val="238"/>
      </rPr>
      <t xml:space="preserve"> (kod odpadu 16 01 03) </t>
    </r>
  </si>
  <si>
    <r>
      <t xml:space="preserve">Odpadowe opakowania z drewna </t>
    </r>
    <r>
      <rPr>
        <i/>
        <sz val="11"/>
        <color theme="1"/>
        <rFont val="Times New Roman"/>
        <family val="1"/>
        <charset val="238"/>
      </rPr>
      <t>(w tym: zużyte skrzynie, palety)</t>
    </r>
    <r>
      <rPr>
        <sz val="11"/>
        <color theme="1"/>
        <rFont val="Times New Roman"/>
        <family val="1"/>
        <charset val="238"/>
      </rPr>
      <t xml:space="preserve"> (kod odpadu 15 01 03)</t>
    </r>
  </si>
  <si>
    <r>
      <t xml:space="preserve">Odpadowe opakowania z drewna </t>
    </r>
    <r>
      <rPr>
        <i/>
        <sz val="11"/>
        <color theme="1"/>
        <rFont val="Times New Roman"/>
        <family val="1"/>
        <charset val="238"/>
      </rPr>
      <t>(skrzynie przechowywane na wolnym powietrzu)</t>
    </r>
    <r>
      <rPr>
        <sz val="11"/>
        <color theme="1"/>
        <rFont val="Times New Roman"/>
        <family val="1"/>
        <charset val="238"/>
      </rPr>
      <t xml:space="preserve"> (kod odpadu 15 01 03) – pakiet o masie 150 000,00 kg</t>
    </r>
  </si>
  <si>
    <r>
      <t xml:space="preserve">Odpadowe opakowania z drewna </t>
    </r>
    <r>
      <rPr>
        <i/>
        <sz val="11"/>
        <color theme="1"/>
        <rFont val="Times New Roman"/>
        <family val="1"/>
        <charset val="238"/>
      </rPr>
      <t>(skrzynie przechowywane na wolnym powietrzu)</t>
    </r>
    <r>
      <rPr>
        <sz val="11"/>
        <color theme="1"/>
        <rFont val="Times New Roman"/>
        <family val="1"/>
        <charset val="238"/>
      </rPr>
      <t xml:space="preserve"> (kod odpadu 15 01 03) – pakiet o masie 100 000,00 kg</t>
    </r>
  </si>
  <si>
    <r>
      <t xml:space="preserve">Odpadowe opakowania z drewna </t>
    </r>
    <r>
      <rPr>
        <i/>
        <sz val="11"/>
        <color theme="1"/>
        <rFont val="Times New Roman"/>
        <family val="1"/>
        <charset val="238"/>
      </rPr>
      <t>(skrzynie przechowywane na wolnym powietrzu)</t>
    </r>
    <r>
      <rPr>
        <sz val="11"/>
        <color theme="1"/>
        <rFont val="Times New Roman"/>
        <family val="1"/>
        <charset val="238"/>
      </rPr>
      <t xml:space="preserve"> (kod odpadu 15 01 03) – pakiet o masie 50 000,00 kg</t>
    </r>
  </si>
  <si>
    <r>
      <t xml:space="preserve">Odpadowe opakowania z drewna </t>
    </r>
    <r>
      <rPr>
        <i/>
        <sz val="11"/>
        <color theme="1"/>
        <rFont val="Times New Roman"/>
        <family val="1"/>
        <charset val="238"/>
      </rPr>
      <t>(skrzynie przechowywane na wolnym powietrzu</t>
    </r>
    <r>
      <rPr>
        <sz val="11"/>
        <color theme="1"/>
        <rFont val="Times New Roman"/>
        <family val="1"/>
        <charset val="238"/>
      </rPr>
      <t>) (kod odpadu 15 01 03) – pakiet o masie 50 000,00 kg</t>
    </r>
  </si>
  <si>
    <r>
      <t xml:space="preserve">Zużyte urządzenia zawierające freony, HCFC, HFC                    </t>
    </r>
    <r>
      <rPr>
        <i/>
        <sz val="11"/>
        <color theme="1"/>
        <rFont val="Times New Roman"/>
        <family val="1"/>
        <charset val="238"/>
      </rPr>
      <t>(3 chłodziarki)</t>
    </r>
    <r>
      <rPr>
        <sz val="11"/>
        <color theme="1"/>
        <rFont val="Times New Roman"/>
        <family val="1"/>
        <charset val="238"/>
      </rPr>
      <t xml:space="preserve"> (kod odpadu 16 02 11*)</t>
    </r>
  </si>
  <si>
    <r>
      <t xml:space="preserve">Zużyte urządzenia zawierające niebezpieczne elementy inne niż wymienione w 16 02 09 do 16 02 12                           </t>
    </r>
    <r>
      <rPr>
        <i/>
        <sz val="11"/>
        <color theme="1"/>
        <rFont val="Times New Roman"/>
        <family val="1"/>
        <charset val="238"/>
      </rPr>
      <t>(4 telewizory)</t>
    </r>
    <r>
      <rPr>
        <sz val="11"/>
        <color theme="1"/>
        <rFont val="Times New Roman"/>
        <family val="1"/>
        <charset val="238"/>
      </rPr>
      <t xml:space="preserve"> (kod odpadu 16 02 13*)</t>
    </r>
  </si>
  <si>
    <r>
      <t xml:space="preserve">Zużyte urządzenia inne niż wymienione w 16 02 09 do 16 02 13 </t>
    </r>
    <r>
      <rPr>
        <i/>
        <sz val="11"/>
        <color theme="1"/>
        <rFont val="Times New Roman"/>
        <family val="1"/>
        <charset val="238"/>
      </rPr>
      <t>(2 pralki, kalkulator, lampka)</t>
    </r>
    <r>
      <rPr>
        <sz val="11"/>
        <color theme="1"/>
        <rFont val="Times New Roman"/>
        <family val="1"/>
        <charset val="238"/>
      </rPr>
      <t xml:space="preserve"> (kod odpadu 16 02 14)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</si>
</sst>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5]General"/>
  </numFmts>
  <fonts count="12">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i/>
      <sz val="11"/>
      <color theme="1"/>
      <name val="Czcionka tekstu podstawowego"/>
      <family val="2"/>
      <charset val="238"/>
    </font>
    <font>
      <i/>
      <sz val="8"/>
      <color theme="1"/>
      <name val="Times New Roman"/>
      <family val="1"/>
      <charset val="238"/>
    </font>
    <font>
      <i/>
      <sz val="11"/>
      <color theme="1"/>
      <name val="Times New Roman"/>
      <family val="1"/>
      <charset val="238"/>
    </font>
    <font>
      <sz val="11"/>
      <color rgb="FF000000"/>
      <name val="Czcionka tekstu podstawowego"/>
      <charset val="238"/>
    </font>
    <font>
      <b/>
      <sz val="11"/>
      <name val="Times New Roman"/>
      <family val="1"/>
      <charset val="238"/>
    </font>
    <font>
      <sz val="8"/>
      <color theme="0"/>
      <name val="Times New Roman"/>
      <family val="1"/>
      <charset val="23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
    <xf numFmtId="0" fontId="0" fillId="0" borderId="0"/>
    <xf numFmtId="164" fontId="9" fillId="0" borderId="0"/>
  </cellStyleXfs>
  <cellXfs count="110">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4" fillId="0" borderId="0" xfId="0" applyFont="1" applyProtection="1">
      <protection locked="0"/>
    </xf>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quotePrefix="1" applyFont="1" applyFill="1" applyAlignment="1" applyProtection="1">
      <alignment vertical="center"/>
    </xf>
    <xf numFmtId="0" fontId="1" fillId="0" borderId="0" xfId="0" applyFont="1" applyFill="1" applyProtection="1">
      <protection locked="0"/>
    </xf>
    <xf numFmtId="4" fontId="1" fillId="0" borderId="0" xfId="0" applyNumberFormat="1" applyFont="1" applyFill="1" applyProtection="1">
      <protection locked="0"/>
    </xf>
    <xf numFmtId="0" fontId="1" fillId="0" borderId="0" xfId="0" applyFont="1" applyFill="1" applyAlignment="1" applyProtection="1">
      <alignment vertical="center"/>
    </xf>
    <xf numFmtId="4" fontId="1" fillId="0" borderId="0" xfId="0" applyNumberFormat="1" applyFont="1" applyFill="1" applyAlignment="1" applyProtection="1">
      <alignment vertical="center"/>
    </xf>
    <xf numFmtId="0" fontId="1" fillId="0" borderId="0" xfId="0" applyFont="1" applyAlignment="1" applyProtection="1">
      <alignment vertical="center"/>
      <protection locked="0"/>
    </xf>
    <xf numFmtId="0" fontId="1" fillId="0" borderId="0" xfId="0" applyFont="1" applyFill="1" applyAlignment="1" applyProtection="1">
      <alignment wrapText="1"/>
    </xf>
    <xf numFmtId="0" fontId="1" fillId="0" borderId="0" xfId="0" applyFont="1" applyFill="1" applyAlignment="1" applyProtection="1">
      <protection locked="0"/>
    </xf>
    <xf numFmtId="4" fontId="1" fillId="0" borderId="0" xfId="0" applyNumberFormat="1" applyFont="1" applyAlignment="1" applyProtection="1">
      <alignment wrapText="1"/>
    </xf>
    <xf numFmtId="0" fontId="1" fillId="2" borderId="0" xfId="0" applyFont="1" applyFill="1" applyProtection="1">
      <protection locked="0"/>
    </xf>
    <xf numFmtId="0" fontId="7" fillId="0" borderId="0" xfId="0" applyFont="1" applyProtection="1">
      <protection locked="0"/>
    </xf>
    <xf numFmtId="4" fontId="5" fillId="0" borderId="0" xfId="0" applyNumberFormat="1" applyFont="1" applyAlignment="1" applyProtection="1">
      <alignment wrapText="1"/>
    </xf>
    <xf numFmtId="4" fontId="1" fillId="0" borderId="1" xfId="0" applyNumberFormat="1" applyFont="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protection locked="0"/>
    </xf>
    <xf numFmtId="0" fontId="5" fillId="0" borderId="0" xfId="0" applyFont="1" applyAlignment="1" applyProtection="1">
      <alignment vertical="center"/>
    </xf>
    <xf numFmtId="0" fontId="5" fillId="0" borderId="0" xfId="0" applyFont="1" applyFill="1" applyAlignment="1" applyProtection="1"/>
    <xf numFmtId="0" fontId="3" fillId="0" borderId="0" xfId="0" applyFont="1" applyFill="1" applyAlignment="1" applyProtection="1">
      <alignment horizontal="right"/>
    </xf>
    <xf numFmtId="4" fontId="1" fillId="0" borderId="1" xfId="0" applyNumberFormat="1" applyFont="1" applyBorder="1" applyAlignment="1" applyProtection="1">
      <alignment horizontal="center" vertical="center"/>
    </xf>
    <xf numFmtId="4" fontId="5" fillId="3" borderId="1" xfId="0" applyNumberFormat="1" applyFont="1" applyFill="1" applyBorder="1" applyAlignment="1" applyProtection="1">
      <alignment horizontal="center" vertical="center" wrapText="1"/>
    </xf>
    <xf numFmtId="0" fontId="1" fillId="0" borderId="0" xfId="0" applyFont="1" applyProtection="1">
      <protection locked="0"/>
    </xf>
    <xf numFmtId="0" fontId="7" fillId="0" borderId="1" xfId="0" applyFont="1" applyBorder="1" applyAlignment="1" applyProtection="1">
      <alignment horizontal="center"/>
    </xf>
    <xf numFmtId="0" fontId="1" fillId="0" borderId="0" xfId="0" quotePrefix="1" applyFont="1" applyFill="1" applyAlignment="1" applyProtection="1">
      <alignment horizontal="left" vertical="top" wrapText="1"/>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1" fillId="0" borderId="1"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7" fillId="0" borderId="1" xfId="0" applyFont="1" applyBorder="1" applyAlignment="1" applyProtection="1">
      <alignment horizontal="center"/>
    </xf>
    <xf numFmtId="0" fontId="1" fillId="2" borderId="0" xfId="0" applyFont="1" applyFill="1" applyAlignment="1" applyProtection="1">
      <alignment horizontal="center" vertical="top"/>
    </xf>
    <xf numFmtId="0" fontId="3" fillId="0" borderId="0" xfId="0" applyFont="1" applyAlignment="1" applyProtection="1">
      <alignment horizontal="right"/>
    </xf>
    <xf numFmtId="4" fontId="1" fillId="0" borderId="0" xfId="0" applyNumberFormat="1" applyFont="1" applyAlignment="1" applyProtection="1">
      <alignment horizontal="left" vertical="top" wrapText="1"/>
    </xf>
    <xf numFmtId="0" fontId="1" fillId="0" borderId="0" xfId="0" applyFont="1" applyProtection="1">
      <protection locked="0"/>
    </xf>
    <xf numFmtId="2" fontId="1" fillId="0" borderId="1" xfId="0" applyNumberFormat="1" applyFont="1" applyBorder="1" applyAlignment="1" applyProtection="1">
      <alignment horizontal="center" vertical="center" wrapText="1"/>
    </xf>
    <xf numFmtId="4" fontId="1" fillId="2" borderId="1" xfId="0" applyNumberFormat="1" applyFont="1" applyFill="1" applyBorder="1" applyAlignment="1" applyProtection="1">
      <alignment horizontal="center" vertical="center" wrapText="1"/>
    </xf>
    <xf numFmtId="2" fontId="4" fillId="0" borderId="0" xfId="0" applyNumberFormat="1" applyFont="1" applyProtection="1">
      <protection locked="0"/>
    </xf>
    <xf numFmtId="2" fontId="5" fillId="3" borderId="1" xfId="0" applyNumberFormat="1" applyFont="1" applyFill="1" applyBorder="1" applyAlignment="1" applyProtection="1">
      <alignment horizontal="center" vertical="center" wrapText="1"/>
    </xf>
    <xf numFmtId="0" fontId="5" fillId="0" borderId="1" xfId="0" applyFont="1" applyBorder="1" applyAlignment="1" applyProtection="1">
      <alignment horizontal="center" vertical="center" wrapText="1"/>
    </xf>
    <xf numFmtId="1" fontId="1" fillId="0" borderId="1" xfId="0" applyNumberFormat="1" applyFont="1" applyBorder="1" applyAlignment="1" applyProtection="1">
      <alignment horizontal="center" vertical="center" wrapText="1"/>
    </xf>
    <xf numFmtId="4" fontId="5" fillId="0" borderId="1" xfId="0" applyNumberFormat="1" applyFont="1" applyBorder="1" applyAlignment="1" applyProtection="1">
      <alignment horizontal="center" vertical="center"/>
    </xf>
    <xf numFmtId="2" fontId="1" fillId="2" borderId="1" xfId="0" applyNumberFormat="1" applyFont="1" applyFill="1" applyBorder="1" applyAlignment="1" applyProtection="1">
      <alignment horizontal="center" vertical="center" wrapText="1"/>
    </xf>
    <xf numFmtId="0" fontId="7" fillId="0" borderId="1" xfId="0" applyFont="1" applyBorder="1" applyAlignment="1" applyProtection="1">
      <alignment horizontal="center"/>
    </xf>
    <xf numFmtId="0" fontId="5"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2" fontId="1" fillId="0" borderId="3" xfId="0" applyNumberFormat="1"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4" fontId="1" fillId="2" borderId="5" xfId="0" applyNumberFormat="1" applyFont="1" applyFill="1" applyBorder="1" applyAlignment="1" applyProtection="1">
      <alignment horizontal="center" vertical="center" wrapText="1"/>
    </xf>
    <xf numFmtId="0" fontId="5" fillId="0" borderId="5" xfId="0" applyFont="1" applyBorder="1" applyAlignment="1" applyProtection="1">
      <alignment horizontal="center" vertical="center" wrapText="1"/>
    </xf>
    <xf numFmtId="4" fontId="1" fillId="0" borderId="3" xfId="0" applyNumberFormat="1"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1" fillId="2" borderId="0" xfId="0" applyFont="1" applyFill="1" applyProtection="1">
      <protection locked="0"/>
    </xf>
    <xf numFmtId="0" fontId="5" fillId="0" borderId="2" xfId="0" applyFont="1" applyBorder="1" applyAlignment="1" applyProtection="1">
      <alignment horizontal="right" vertical="center" wrapText="1"/>
    </xf>
    <xf numFmtId="0" fontId="5" fillId="0" borderId="4" xfId="0" applyFont="1" applyBorder="1" applyAlignment="1" applyProtection="1">
      <alignment horizontal="right" vertical="center" wrapText="1"/>
    </xf>
    <xf numFmtId="0" fontId="5" fillId="0" borderId="3" xfId="0" applyFont="1" applyBorder="1" applyAlignment="1" applyProtection="1">
      <alignment horizontal="right" vertical="center" wrapText="1"/>
    </xf>
    <xf numFmtId="2" fontId="1" fillId="2" borderId="5" xfId="0" applyNumberFormat="1" applyFont="1" applyFill="1" applyBorder="1" applyAlignment="1" applyProtection="1">
      <alignment horizontal="center" vertical="center" wrapText="1"/>
    </xf>
    <xf numFmtId="2" fontId="1" fillId="2" borderId="6" xfId="0" applyNumberFormat="1" applyFont="1" applyFill="1" applyBorder="1" applyAlignment="1" applyProtection="1">
      <alignment horizontal="center" vertical="center" wrapText="1"/>
    </xf>
    <xf numFmtId="2" fontId="1" fillId="2" borderId="7" xfId="0" applyNumberFormat="1" applyFont="1" applyFill="1" applyBorder="1" applyAlignment="1" applyProtection="1">
      <alignment horizontal="center" vertical="center" wrapText="1"/>
    </xf>
    <xf numFmtId="4" fontId="1" fillId="2" borderId="5" xfId="0" applyNumberFormat="1" applyFont="1" applyFill="1" applyBorder="1" applyAlignment="1" applyProtection="1">
      <alignment horizontal="center" vertical="center" wrapText="1"/>
    </xf>
    <xf numFmtId="4" fontId="1" fillId="2" borderId="6" xfId="0" applyNumberFormat="1" applyFont="1" applyFill="1" applyBorder="1" applyAlignment="1" applyProtection="1">
      <alignment horizontal="center" vertical="center" wrapText="1"/>
    </xf>
    <xf numFmtId="4" fontId="1" fillId="2" borderId="7" xfId="0" applyNumberFormat="1" applyFont="1" applyFill="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1" fillId="0" borderId="2"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1" fillId="0" borderId="3" xfId="0" applyFont="1" applyBorder="1" applyAlignment="1" applyProtection="1">
      <alignment horizontal="left" vertical="center" wrapText="1"/>
    </xf>
    <xf numFmtId="0" fontId="1" fillId="0" borderId="0" xfId="0" applyFont="1" applyAlignment="1" applyProtection="1">
      <alignment horizontal="left" vertical="center" wrapText="1"/>
    </xf>
    <xf numFmtId="0" fontId="1" fillId="0" borderId="0" xfId="0" quotePrefix="1" applyFont="1" applyFill="1" applyAlignment="1" applyProtection="1">
      <alignment horizontal="left" vertical="center" wrapText="1"/>
    </xf>
    <xf numFmtId="0" fontId="1" fillId="0" borderId="0" xfId="0" quotePrefix="1" applyFont="1" applyFill="1" applyAlignment="1" applyProtection="1">
      <alignment horizontal="left" wrapText="1"/>
    </xf>
    <xf numFmtId="0" fontId="1" fillId="0" borderId="1" xfId="0" applyFont="1" applyBorder="1" applyAlignment="1" applyProtection="1">
      <alignment horizontal="left" vertical="center" wrapText="1"/>
    </xf>
    <xf numFmtId="0" fontId="5" fillId="0" borderId="8"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1" fillId="0" borderId="0" xfId="0" applyFont="1" applyFill="1" applyAlignment="1" applyProtection="1">
      <alignment horizontal="center" wrapText="1"/>
    </xf>
    <xf numFmtId="0" fontId="1" fillId="0" borderId="0" xfId="0" applyFont="1" applyFill="1" applyAlignment="1" applyProtection="1">
      <alignment horizontal="center"/>
      <protection locked="0"/>
    </xf>
    <xf numFmtId="0" fontId="1" fillId="0" borderId="0" xfId="0" applyFont="1" applyFill="1" applyAlignment="1" applyProtection="1">
      <alignment horizontal="left"/>
      <protection locked="0"/>
    </xf>
    <xf numFmtId="0" fontId="5" fillId="0" borderId="0" xfId="0" applyFont="1" applyAlignment="1" applyProtection="1">
      <alignment horizontal="left" vertical="center" wrapText="1"/>
    </xf>
    <xf numFmtId="0" fontId="3" fillId="0" borderId="0" xfId="0" applyFont="1" applyAlignment="1" applyProtection="1">
      <alignment horizontal="right"/>
    </xf>
    <xf numFmtId="0" fontId="1" fillId="0" borderId="0" xfId="0" applyFont="1" applyAlignment="1" applyProtection="1">
      <alignment horizontal="left" vertical="center" wrapText="1"/>
      <protection locked="0"/>
    </xf>
    <xf numFmtId="0" fontId="1" fillId="0" borderId="0" xfId="0" applyFont="1" applyFill="1" applyAlignment="1" applyProtection="1">
      <alignment horizontal="left" vertical="center"/>
    </xf>
    <xf numFmtId="0" fontId="1" fillId="2" borderId="0" xfId="0" applyFont="1" applyFill="1" applyAlignment="1" applyProtection="1">
      <alignment horizontal="left" vertical="center" wrapText="1"/>
    </xf>
    <xf numFmtId="0" fontId="1" fillId="0" borderId="0" xfId="0" applyFont="1" applyAlignment="1" applyProtection="1">
      <alignment wrapText="1"/>
      <protection locked="0"/>
    </xf>
    <xf numFmtId="0" fontId="1" fillId="0" borderId="0" xfId="0" quotePrefix="1" applyFont="1" applyFill="1" applyAlignment="1" applyProtection="1">
      <alignment horizontal="left" vertical="top" wrapText="1"/>
    </xf>
    <xf numFmtId="0" fontId="5" fillId="0" borderId="0" xfId="0" applyFont="1" applyFill="1" applyAlignment="1" applyProtection="1">
      <alignment horizontal="center" vertical="center" wrapText="1"/>
      <protection locked="0"/>
    </xf>
    <xf numFmtId="0" fontId="1" fillId="0" borderId="0" xfId="0" applyFont="1" applyFill="1" applyAlignment="1" applyProtection="1">
      <alignment vertical="top"/>
    </xf>
    <xf numFmtId="0" fontId="1" fillId="0" borderId="0" xfId="0" applyFont="1" applyFill="1" applyAlignment="1" applyProtection="1">
      <alignment vertical="top" wrapText="1"/>
      <protection locked="0"/>
    </xf>
    <xf numFmtId="0" fontId="1" fillId="0" borderId="0" xfId="0" applyFont="1" applyFill="1" applyAlignment="1" applyProtection="1">
      <alignment horizontal="left" vertical="center" wrapText="1"/>
    </xf>
    <xf numFmtId="4" fontId="1" fillId="0" borderId="0" xfId="0" quotePrefix="1" applyNumberFormat="1" applyFont="1" applyFill="1" applyAlignment="1" applyProtection="1">
      <alignment horizontal="left"/>
      <protection locked="0"/>
    </xf>
    <xf numFmtId="0" fontId="1" fillId="0" borderId="1" xfId="0" applyFont="1" applyBorder="1" applyAlignment="1" applyProtection="1">
      <alignment horizontal="center" vertical="center" wrapText="1"/>
    </xf>
    <xf numFmtId="0" fontId="0" fillId="0" borderId="1" xfId="0" applyFont="1" applyBorder="1" applyAlignment="1">
      <alignment horizontal="center" vertical="center" wrapText="1"/>
    </xf>
    <xf numFmtId="0" fontId="7" fillId="0" borderId="1" xfId="0" applyFont="1" applyBorder="1" applyAlignment="1" applyProtection="1">
      <alignment horizontal="center"/>
    </xf>
    <xf numFmtId="0" fontId="6" fillId="0" borderId="1" xfId="0" applyFont="1" applyBorder="1" applyAlignment="1">
      <alignment horizontal="center"/>
    </xf>
    <xf numFmtId="0" fontId="7" fillId="0" borderId="2" xfId="0" applyFont="1" applyBorder="1" applyAlignment="1" applyProtection="1">
      <alignment horizontal="center"/>
    </xf>
    <xf numFmtId="0" fontId="7" fillId="0" borderId="3" xfId="0" applyFont="1" applyBorder="1" applyAlignment="1" applyProtection="1">
      <alignment horizontal="center"/>
    </xf>
    <xf numFmtId="0" fontId="2" fillId="0" borderId="0" xfId="0" applyFont="1" applyAlignment="1" applyProtection="1">
      <alignment horizontal="center" vertical="center"/>
      <protection locked="0"/>
    </xf>
    <xf numFmtId="0" fontId="1" fillId="0" borderId="0" xfId="0" applyFont="1" applyFill="1" applyAlignment="1" applyProtection="1">
      <alignment horizontal="left" vertical="center" wrapText="1"/>
      <protection locked="0"/>
    </xf>
    <xf numFmtId="0" fontId="1" fillId="2" borderId="0" xfId="0" applyFont="1" applyFill="1" applyAlignment="1" applyProtection="1">
      <alignment horizontal="center" vertical="top"/>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applyFont="1" applyFill="1" applyAlignment="1" applyProtection="1">
      <alignment horizontal="center" vertical="top"/>
    </xf>
    <xf numFmtId="0" fontId="3" fillId="0" borderId="0" xfId="0" applyFont="1" applyAlignment="1" applyProtection="1">
      <alignment horizontal="center" vertical="center"/>
    </xf>
    <xf numFmtId="0" fontId="1" fillId="0" borderId="0" xfId="0" applyFont="1" applyFill="1" applyAlignment="1" applyProtection="1">
      <alignment horizontal="left" vertical="top" wrapText="1"/>
      <protection locked="0"/>
    </xf>
    <xf numFmtId="0" fontId="1" fillId="0" borderId="4" xfId="0" applyFont="1" applyBorder="1" applyAlignment="1" applyProtection="1">
      <alignment horizontal="left" vertical="center" wrapText="1"/>
    </xf>
    <xf numFmtId="0" fontId="5" fillId="0" borderId="1" xfId="0" applyFont="1" applyBorder="1" applyAlignment="1" applyProtection="1">
      <alignment horizontal="left" vertical="center" wrapText="1"/>
    </xf>
  </cellXfs>
  <cellStyles count="2">
    <cellStyle name="Excel Built-in Normal" xfId="1"/>
    <cellStyle name="Normalny"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pageSetUpPr fitToPage="1"/>
  </sheetPr>
  <dimension ref="A1:K103"/>
  <sheetViews>
    <sheetView showZeros="0" tabSelected="1" zoomScale="115" zoomScaleNormal="115" zoomScaleSheetLayoutView="100" workbookViewId="0">
      <selection activeCell="J68" sqref="J68"/>
    </sheetView>
  </sheetViews>
  <sheetFormatPr defaultColWidth="9" defaultRowHeight="15"/>
  <cols>
    <col min="1" max="1" width="10.5" style="38" customWidth="1"/>
    <col min="2" max="2" width="30.5" style="38" customWidth="1"/>
    <col min="3" max="3" width="12.125" style="38" customWidth="1"/>
    <col min="4" max="4" width="13.875" style="38" bestFit="1" customWidth="1"/>
    <col min="5" max="5" width="14.75" style="1" customWidth="1"/>
    <col min="6" max="6" width="19.25" style="1" bestFit="1" customWidth="1"/>
    <col min="7" max="7" width="21.375" style="1" customWidth="1"/>
    <col min="8" max="8" width="10.125" style="1" bestFit="1" customWidth="1"/>
    <col min="9" max="9" width="9" style="27" customWidth="1"/>
    <col min="10" max="16384" width="9" style="27"/>
  </cols>
  <sheetData>
    <row r="1" spans="1:8" ht="37.5" customHeight="1">
      <c r="D1" s="100"/>
      <c r="E1" s="100"/>
    </row>
    <row r="2" spans="1:8" ht="30" customHeight="1">
      <c r="A2" s="17" t="s">
        <v>0</v>
      </c>
      <c r="B2" s="17"/>
      <c r="C2" s="17"/>
      <c r="D2" s="2"/>
      <c r="E2" s="3"/>
      <c r="F2" s="19"/>
      <c r="G2" s="16"/>
      <c r="H2" s="16"/>
    </row>
    <row r="3" spans="1:8" ht="21" customHeight="1">
      <c r="A3" s="102" t="s">
        <v>12</v>
      </c>
      <c r="B3" s="102"/>
      <c r="C3" s="35"/>
      <c r="D3" s="2"/>
      <c r="E3" s="3"/>
      <c r="F3" s="103"/>
      <c r="G3" s="103"/>
      <c r="H3" s="9"/>
    </row>
    <row r="4" spans="1:8" ht="30" customHeight="1">
      <c r="A4" s="9" t="s">
        <v>1</v>
      </c>
      <c r="B4" s="9"/>
      <c r="C4" s="17"/>
      <c r="D4" s="2"/>
      <c r="E4" s="3"/>
      <c r="F4" s="103"/>
      <c r="G4" s="103"/>
      <c r="H4" s="9"/>
    </row>
    <row r="5" spans="1:8" ht="30" customHeight="1">
      <c r="A5" s="105" t="s">
        <v>36</v>
      </c>
      <c r="B5" s="105"/>
      <c r="C5" s="17"/>
      <c r="D5" s="2"/>
      <c r="E5" s="3"/>
      <c r="F5" s="37"/>
      <c r="G5" s="37"/>
      <c r="H5" s="9"/>
    </row>
    <row r="6" spans="1:8" ht="21.75" customHeight="1">
      <c r="A6" s="17" t="s">
        <v>1</v>
      </c>
      <c r="B6" s="17"/>
      <c r="C6" s="17"/>
      <c r="D6" s="2"/>
      <c r="E6" s="3"/>
      <c r="F6" s="37"/>
      <c r="G6" s="37"/>
      <c r="H6" s="9"/>
    </row>
    <row r="7" spans="1:8" ht="21.75" customHeight="1">
      <c r="A7" s="102" t="s">
        <v>13</v>
      </c>
      <c r="B7" s="102"/>
      <c r="C7" s="35"/>
      <c r="D7" s="2"/>
      <c r="E7" s="3"/>
      <c r="F7" s="3"/>
      <c r="G7" s="3"/>
      <c r="H7" s="3"/>
    </row>
    <row r="8" spans="1:8" ht="21" customHeight="1">
      <c r="A8" s="17" t="s">
        <v>2</v>
      </c>
      <c r="B8" s="17"/>
      <c r="C8" s="17"/>
      <c r="D8" s="2"/>
      <c r="E8" s="3"/>
      <c r="F8" s="3"/>
      <c r="G8" s="3"/>
      <c r="H8" s="3"/>
    </row>
    <row r="9" spans="1:8" ht="21" customHeight="1">
      <c r="A9" s="102" t="s">
        <v>14</v>
      </c>
      <c r="B9" s="102"/>
      <c r="C9" s="35"/>
      <c r="D9" s="2"/>
      <c r="E9" s="3"/>
      <c r="F9" s="3"/>
      <c r="G9" s="3"/>
      <c r="H9" s="3"/>
    </row>
    <row r="10" spans="1:8" ht="21" customHeight="1">
      <c r="A10" s="17" t="s">
        <v>2</v>
      </c>
      <c r="B10" s="17"/>
      <c r="C10" s="17"/>
      <c r="D10" s="2"/>
      <c r="E10" s="3"/>
      <c r="F10" s="3"/>
      <c r="G10" s="3"/>
      <c r="H10" s="3"/>
    </row>
    <row r="11" spans="1:8" ht="21" customHeight="1">
      <c r="A11" s="102" t="s">
        <v>15</v>
      </c>
      <c r="B11" s="102"/>
      <c r="C11" s="35"/>
      <c r="D11" s="2"/>
      <c r="E11" s="3"/>
      <c r="F11" s="3"/>
      <c r="G11" s="3"/>
      <c r="H11" s="3"/>
    </row>
    <row r="12" spans="1:8" ht="26.25" customHeight="1">
      <c r="A12" s="104" t="s">
        <v>18</v>
      </c>
      <c r="B12" s="104"/>
      <c r="C12" s="104"/>
      <c r="D12" s="104"/>
      <c r="E12" s="38"/>
      <c r="F12" s="38"/>
      <c r="G12" s="38"/>
      <c r="H12" s="27"/>
    </row>
    <row r="13" spans="1:8" ht="15.75">
      <c r="A13" s="83" t="s">
        <v>50</v>
      </c>
      <c r="B13" s="83"/>
      <c r="C13" s="83"/>
      <c r="D13" s="83"/>
      <c r="E13" s="83"/>
      <c r="F13" s="83"/>
      <c r="G13" s="83"/>
      <c r="H13" s="9"/>
    </row>
    <row r="14" spans="1:8" ht="15.75">
      <c r="A14" s="83" t="s">
        <v>51</v>
      </c>
      <c r="B14" s="83"/>
      <c r="C14" s="83"/>
      <c r="D14" s="83"/>
      <c r="E14" s="83"/>
      <c r="F14" s="83"/>
      <c r="G14" s="83"/>
      <c r="H14" s="9"/>
    </row>
    <row r="15" spans="1:8" ht="15.75">
      <c r="A15" s="83" t="s">
        <v>52</v>
      </c>
      <c r="B15" s="83"/>
      <c r="C15" s="83"/>
      <c r="D15" s="83"/>
      <c r="E15" s="83"/>
      <c r="F15" s="83"/>
      <c r="G15" s="83"/>
      <c r="H15" s="9"/>
    </row>
    <row r="16" spans="1:8" ht="16.5" customHeight="1">
      <c r="A16" s="36"/>
      <c r="B16" s="36"/>
      <c r="C16" s="36"/>
      <c r="D16" s="36"/>
      <c r="E16" s="36"/>
      <c r="F16" s="36"/>
      <c r="G16" s="36"/>
      <c r="H16" s="24"/>
    </row>
    <row r="17" spans="1:10" ht="21.75" customHeight="1">
      <c r="A17" s="106" t="s">
        <v>3</v>
      </c>
      <c r="B17" s="106"/>
      <c r="C17" s="106"/>
      <c r="D17" s="106"/>
      <c r="E17" s="106"/>
      <c r="F17" s="106"/>
      <c r="G17" s="106"/>
      <c r="H17" s="9"/>
    </row>
    <row r="18" spans="1:10" ht="17.25" customHeight="1">
      <c r="A18" s="2"/>
      <c r="B18" s="2"/>
      <c r="C18" s="2"/>
      <c r="D18" s="2"/>
      <c r="E18" s="3"/>
      <c r="F18" s="3"/>
      <c r="G18" s="3"/>
      <c r="H18" s="7"/>
    </row>
    <row r="19" spans="1:10" ht="34.5" customHeight="1">
      <c r="A19" s="107" t="s">
        <v>69</v>
      </c>
      <c r="B19" s="107"/>
      <c r="C19" s="107"/>
      <c r="D19" s="107"/>
      <c r="E19" s="107"/>
      <c r="F19" s="107"/>
      <c r="G19" s="107"/>
      <c r="H19" s="9"/>
    </row>
    <row r="20" spans="1:10" ht="19.5" customHeight="1">
      <c r="A20" s="101" t="s">
        <v>10</v>
      </c>
      <c r="B20" s="101"/>
      <c r="C20" s="101"/>
      <c r="D20" s="101"/>
      <c r="E20" s="101"/>
      <c r="F20" s="101"/>
      <c r="G20" s="101"/>
      <c r="H20" s="9"/>
    </row>
    <row r="21" spans="1:10" ht="14.25" customHeight="1">
      <c r="A21" s="2" t="s">
        <v>31</v>
      </c>
      <c r="B21" s="2"/>
      <c r="C21" s="2"/>
      <c r="D21" s="2"/>
      <c r="E21" s="3"/>
      <c r="F21" s="3"/>
      <c r="G21" s="3"/>
      <c r="H21" s="3"/>
    </row>
    <row r="22" spans="1:10" ht="7.5" customHeight="1">
      <c r="A22" s="2"/>
      <c r="B22" s="2"/>
      <c r="C22" s="2"/>
      <c r="D22" s="2"/>
      <c r="E22" s="3"/>
      <c r="F22" s="3"/>
      <c r="G22" s="3"/>
      <c r="H22" s="3"/>
    </row>
    <row r="23" spans="1:10" s="4" customFormat="1" ht="74.25" customHeight="1">
      <c r="A23" s="32" t="s">
        <v>11</v>
      </c>
      <c r="B23" s="94" t="s">
        <v>26</v>
      </c>
      <c r="C23" s="95"/>
      <c r="D23" s="20" t="s">
        <v>60</v>
      </c>
      <c r="E23" s="21" t="s">
        <v>61</v>
      </c>
      <c r="F23" s="21" t="s">
        <v>62</v>
      </c>
      <c r="G23" s="20" t="s">
        <v>46</v>
      </c>
      <c r="H23" s="20" t="s">
        <v>32</v>
      </c>
    </row>
    <row r="24" spans="1:10" s="18" customFormat="1" ht="11.25" customHeight="1">
      <c r="A24" s="34">
        <v>1</v>
      </c>
      <c r="B24" s="96">
        <v>2</v>
      </c>
      <c r="C24" s="97"/>
      <c r="D24" s="34">
        <v>3</v>
      </c>
      <c r="E24" s="34">
        <v>4</v>
      </c>
      <c r="F24" s="34">
        <v>5</v>
      </c>
      <c r="G24" s="34">
        <v>6</v>
      </c>
      <c r="H24" s="28">
        <v>7</v>
      </c>
      <c r="J24" s="4"/>
    </row>
    <row r="25" spans="1:10" s="18" customFormat="1" ht="20.100000000000001" customHeight="1">
      <c r="A25" s="47"/>
      <c r="B25" s="98"/>
      <c r="C25" s="99"/>
      <c r="D25" s="47"/>
      <c r="E25" s="47"/>
      <c r="F25" s="47"/>
      <c r="G25" s="47"/>
      <c r="H25" s="47"/>
      <c r="J25" s="4"/>
    </row>
    <row r="26" spans="1:10" s="4" customFormat="1" ht="75" customHeight="1">
      <c r="A26" s="53">
        <v>1</v>
      </c>
      <c r="B26" s="69" t="s">
        <v>85</v>
      </c>
      <c r="C26" s="71"/>
      <c r="D26" s="20">
        <v>1</v>
      </c>
      <c r="E26" s="20">
        <v>136</v>
      </c>
      <c r="F26" s="39"/>
      <c r="G26" s="25">
        <f>ROUND(D26*F26,2)</f>
        <v>0</v>
      </c>
      <c r="H26" s="52">
        <v>13.6</v>
      </c>
      <c r="I26" s="41"/>
      <c r="J26" s="41"/>
    </row>
    <row r="27" spans="1:10" s="4" customFormat="1" ht="24.95" customHeight="1">
      <c r="A27" s="57" t="s">
        <v>68</v>
      </c>
      <c r="B27" s="58"/>
      <c r="C27" s="58"/>
      <c r="D27" s="58"/>
      <c r="E27" s="58"/>
      <c r="F27" s="59"/>
      <c r="G27" s="45">
        <f>SUM(G26:G26)</f>
        <v>0</v>
      </c>
      <c r="H27" s="26">
        <f>ROUNDUP(ROUND(SUMPRODUCT(D26:D26,E26:E26),2)/10,2)</f>
        <v>13.6</v>
      </c>
      <c r="I27" s="41"/>
      <c r="J27" s="41"/>
    </row>
    <row r="28" spans="1:10" s="4" customFormat="1" ht="45" customHeight="1">
      <c r="A28" s="76">
        <v>2</v>
      </c>
      <c r="B28" s="69" t="s">
        <v>70</v>
      </c>
      <c r="C28" s="108"/>
      <c r="D28" s="39">
        <v>4.2</v>
      </c>
      <c r="E28" s="20">
        <v>0.1</v>
      </c>
      <c r="F28" s="39"/>
      <c r="G28" s="25">
        <f>ROUND(D28*F28,2)</f>
        <v>0</v>
      </c>
      <c r="H28" s="63">
        <v>7239.7</v>
      </c>
      <c r="I28" s="41"/>
      <c r="J28" s="41"/>
    </row>
    <row r="29" spans="1:10" s="4" customFormat="1" ht="24.95" customHeight="1">
      <c r="A29" s="77"/>
      <c r="B29" s="69" t="s">
        <v>77</v>
      </c>
      <c r="C29" s="108"/>
      <c r="D29" s="20">
        <v>3622</v>
      </c>
      <c r="E29" s="20">
        <v>0.9</v>
      </c>
      <c r="F29" s="39"/>
      <c r="G29" s="25">
        <f t="shared" ref="G29:G34" si="0">ROUND(D29*F29,2)</f>
        <v>0</v>
      </c>
      <c r="H29" s="64"/>
      <c r="I29" s="41"/>
      <c r="J29" s="41"/>
    </row>
    <row r="30" spans="1:10" s="4" customFormat="1" ht="35.1" customHeight="1">
      <c r="A30" s="77"/>
      <c r="B30" s="69" t="s">
        <v>76</v>
      </c>
      <c r="C30" s="108"/>
      <c r="D30" s="39">
        <v>393</v>
      </c>
      <c r="E30" s="20">
        <v>10</v>
      </c>
      <c r="F30" s="39"/>
      <c r="G30" s="25">
        <f t="shared" si="0"/>
        <v>0</v>
      </c>
      <c r="H30" s="64"/>
      <c r="I30" s="41"/>
      <c r="J30" s="41"/>
    </row>
    <row r="31" spans="1:10" s="4" customFormat="1" ht="35.1" customHeight="1">
      <c r="A31" s="77"/>
      <c r="B31" s="69" t="s">
        <v>71</v>
      </c>
      <c r="C31" s="108"/>
      <c r="D31" s="39">
        <v>2</v>
      </c>
      <c r="E31" s="20">
        <v>15</v>
      </c>
      <c r="F31" s="39"/>
      <c r="G31" s="25">
        <f t="shared" si="0"/>
        <v>0</v>
      </c>
      <c r="H31" s="64"/>
      <c r="I31" s="41"/>
      <c r="J31" s="41"/>
    </row>
    <row r="32" spans="1:10" s="4" customFormat="1" ht="35.1" customHeight="1">
      <c r="A32" s="77"/>
      <c r="B32" s="69" t="s">
        <v>72</v>
      </c>
      <c r="C32" s="108"/>
      <c r="D32" s="39">
        <v>262</v>
      </c>
      <c r="E32" s="20">
        <v>5</v>
      </c>
      <c r="F32" s="39"/>
      <c r="G32" s="25">
        <f t="shared" si="0"/>
        <v>0</v>
      </c>
      <c r="H32" s="64"/>
      <c r="I32" s="41"/>
      <c r="J32" s="41"/>
    </row>
    <row r="33" spans="1:11" s="4" customFormat="1" ht="35.1" customHeight="1">
      <c r="A33" s="77"/>
      <c r="B33" s="69" t="s">
        <v>73</v>
      </c>
      <c r="C33" s="108"/>
      <c r="D33" s="20">
        <v>70828</v>
      </c>
      <c r="E33" s="20">
        <v>0.9</v>
      </c>
      <c r="F33" s="39"/>
      <c r="G33" s="25">
        <f t="shared" si="0"/>
        <v>0</v>
      </c>
      <c r="H33" s="64"/>
      <c r="I33" s="41"/>
      <c r="J33" s="41"/>
    </row>
    <row r="34" spans="1:11" s="4" customFormat="1" ht="35.1" customHeight="1">
      <c r="A34" s="77"/>
      <c r="B34" s="69" t="s">
        <v>74</v>
      </c>
      <c r="C34" s="108"/>
      <c r="D34" s="39">
        <v>93.5</v>
      </c>
      <c r="E34" s="20">
        <v>1.3</v>
      </c>
      <c r="F34" s="39"/>
      <c r="G34" s="25">
        <f t="shared" si="0"/>
        <v>0</v>
      </c>
      <c r="H34" s="65"/>
      <c r="I34" s="41"/>
      <c r="J34" s="41"/>
    </row>
    <row r="35" spans="1:11" s="4" customFormat="1" ht="24.95" customHeight="1">
      <c r="A35" s="57" t="s">
        <v>75</v>
      </c>
      <c r="B35" s="58"/>
      <c r="C35" s="58"/>
      <c r="D35" s="58"/>
      <c r="E35" s="58"/>
      <c r="F35" s="59"/>
      <c r="G35" s="45">
        <f>SUM(G28:G34)</f>
        <v>0</v>
      </c>
      <c r="H35" s="26">
        <f>ROUNDUP(ROUND(SUMPRODUCT(D28:D34,E28:E34),2)/10,2)</f>
        <v>7239.7</v>
      </c>
      <c r="I35" s="41"/>
      <c r="J35" s="41"/>
    </row>
    <row r="36" spans="1:11" s="4" customFormat="1" ht="45" customHeight="1">
      <c r="A36" s="76">
        <v>3</v>
      </c>
      <c r="B36" s="75" t="s">
        <v>86</v>
      </c>
      <c r="C36" s="109"/>
      <c r="D36" s="20">
        <v>1035</v>
      </c>
      <c r="E36" s="20">
        <v>0.15</v>
      </c>
      <c r="F36" s="39"/>
      <c r="G36" s="25">
        <f t="shared" ref="G36:G38" si="1">ROUND(D36*F36,2)</f>
        <v>0</v>
      </c>
      <c r="H36" s="63">
        <v>268.63</v>
      </c>
      <c r="I36" s="41"/>
      <c r="J36" s="41"/>
    </row>
    <row r="37" spans="1:11" s="4" customFormat="1" ht="45" customHeight="1">
      <c r="A37" s="77"/>
      <c r="B37" s="75" t="s">
        <v>87</v>
      </c>
      <c r="C37" s="109"/>
      <c r="D37" s="49">
        <v>73.08</v>
      </c>
      <c r="E37" s="20">
        <v>0.01</v>
      </c>
      <c r="F37" s="39"/>
      <c r="G37" s="25">
        <f t="shared" si="1"/>
        <v>0</v>
      </c>
      <c r="H37" s="64"/>
      <c r="I37" s="41"/>
      <c r="J37" s="41"/>
    </row>
    <row r="38" spans="1:11" s="4" customFormat="1" ht="75" customHeight="1">
      <c r="A38" s="77"/>
      <c r="B38" s="75" t="s">
        <v>88</v>
      </c>
      <c r="C38" s="109"/>
      <c r="D38" s="20">
        <v>10066.9</v>
      </c>
      <c r="E38" s="20">
        <v>0.25</v>
      </c>
      <c r="F38" s="39"/>
      <c r="G38" s="25">
        <f t="shared" si="1"/>
        <v>0</v>
      </c>
      <c r="H38" s="64"/>
      <c r="I38" s="41"/>
      <c r="J38" s="41"/>
    </row>
    <row r="39" spans="1:11" s="4" customFormat="1" ht="45" customHeight="1">
      <c r="A39" s="78"/>
      <c r="B39" s="75" t="s">
        <v>79</v>
      </c>
      <c r="C39" s="109"/>
      <c r="D39" s="20">
        <v>30.05</v>
      </c>
      <c r="E39" s="39">
        <v>0.45</v>
      </c>
      <c r="F39" s="39"/>
      <c r="G39" s="25">
        <f>ROUND(D39*F39,2)</f>
        <v>0</v>
      </c>
      <c r="H39" s="65"/>
      <c r="I39" s="41"/>
      <c r="J39" s="41"/>
    </row>
    <row r="40" spans="1:11" s="4" customFormat="1" ht="24.95" customHeight="1">
      <c r="A40" s="57" t="s">
        <v>63</v>
      </c>
      <c r="B40" s="58"/>
      <c r="C40" s="58"/>
      <c r="D40" s="58"/>
      <c r="E40" s="58"/>
      <c r="F40" s="59"/>
      <c r="G40" s="25">
        <f>SUM(G36:G39)</f>
        <v>0</v>
      </c>
      <c r="H40" s="26">
        <f>ROUNDUP(ROUND(SUMPRODUCT(D36:D39,E36:E39),2)/10,2)</f>
        <v>268.63</v>
      </c>
      <c r="I40" s="41"/>
      <c r="J40" s="41"/>
    </row>
    <row r="41" spans="1:11" s="4" customFormat="1" ht="45" customHeight="1">
      <c r="A41" s="76">
        <v>4</v>
      </c>
      <c r="B41" s="69" t="s">
        <v>78</v>
      </c>
      <c r="C41" s="108"/>
      <c r="D41" s="20">
        <v>87</v>
      </c>
      <c r="E41" s="55">
        <v>0.15</v>
      </c>
      <c r="F41" s="39"/>
      <c r="G41" s="25">
        <f>ROUND(D41*F41,2)</f>
        <v>0</v>
      </c>
      <c r="H41" s="63">
        <v>171.13</v>
      </c>
      <c r="I41" s="41"/>
      <c r="J41" s="41"/>
    </row>
    <row r="42" spans="1:11" s="4" customFormat="1" ht="60" customHeight="1">
      <c r="A42" s="78"/>
      <c r="B42" s="69" t="s">
        <v>89</v>
      </c>
      <c r="C42" s="108"/>
      <c r="D42" s="20">
        <v>3773.8</v>
      </c>
      <c r="E42" s="55">
        <v>0.45</v>
      </c>
      <c r="F42" s="39"/>
      <c r="G42" s="25">
        <f>ROUND(D42*F42,2)</f>
        <v>0</v>
      </c>
      <c r="H42" s="65"/>
      <c r="I42" s="41"/>
      <c r="J42" s="41"/>
      <c r="K42" s="56"/>
    </row>
    <row r="43" spans="1:11" s="4" customFormat="1" ht="24.95" customHeight="1">
      <c r="A43" s="57" t="s">
        <v>64</v>
      </c>
      <c r="B43" s="58"/>
      <c r="C43" s="58"/>
      <c r="D43" s="58"/>
      <c r="E43" s="58"/>
      <c r="F43" s="59"/>
      <c r="G43" s="25">
        <f>SUM(G41:G42)</f>
        <v>0</v>
      </c>
      <c r="H43" s="26">
        <f>ROUNDUP(ROUND(SUMPRODUCT(D41:D42,E41:E42),2)/10,2)</f>
        <v>171.13</v>
      </c>
      <c r="I43" s="41"/>
      <c r="J43" s="41"/>
    </row>
    <row r="44" spans="1:11" s="4" customFormat="1" ht="45" customHeight="1">
      <c r="A44" s="76">
        <v>5</v>
      </c>
      <c r="B44" s="69" t="s">
        <v>80</v>
      </c>
      <c r="C44" s="108"/>
      <c r="D44" s="20">
        <v>27820</v>
      </c>
      <c r="E44" s="39">
        <v>0.8</v>
      </c>
      <c r="F44" s="39"/>
      <c r="G44" s="25">
        <f>ROUND(D44*F44,2)</f>
        <v>0</v>
      </c>
      <c r="H44" s="63">
        <v>2227.1</v>
      </c>
      <c r="I44" s="41"/>
      <c r="J44" s="41"/>
    </row>
    <row r="45" spans="1:11" s="4" customFormat="1" ht="45" customHeight="1">
      <c r="A45" s="78"/>
      <c r="B45" s="69" t="s">
        <v>81</v>
      </c>
      <c r="C45" s="108"/>
      <c r="D45" s="20">
        <v>1500</v>
      </c>
      <c r="E45" s="39">
        <v>0.01</v>
      </c>
      <c r="F45" s="39"/>
      <c r="G45" s="25">
        <f>ROUND(D45*F45,2)</f>
        <v>0</v>
      </c>
      <c r="H45" s="65"/>
      <c r="I45" s="41"/>
      <c r="J45" s="41"/>
    </row>
    <row r="46" spans="1:11" s="4" customFormat="1" ht="24.95" customHeight="1">
      <c r="A46" s="57" t="s">
        <v>55</v>
      </c>
      <c r="B46" s="58"/>
      <c r="C46" s="58"/>
      <c r="D46" s="58"/>
      <c r="E46" s="58"/>
      <c r="F46" s="59"/>
      <c r="G46" s="25">
        <f>SUM(G44:G45)</f>
        <v>0</v>
      </c>
      <c r="H46" s="26">
        <f t="shared" ref="H46" si="2">ROUNDUP(ROUND(SUMPRODUCT(D44:D45,E44:E45),2)/10,2)</f>
        <v>2227.1</v>
      </c>
      <c r="I46" s="41"/>
      <c r="J46" s="41"/>
    </row>
    <row r="47" spans="1:11" s="4" customFormat="1" ht="65.099999999999994" customHeight="1">
      <c r="A47" s="48">
        <v>6</v>
      </c>
      <c r="B47" s="75" t="s">
        <v>90</v>
      </c>
      <c r="C47" s="75"/>
      <c r="D47" s="20">
        <v>40000</v>
      </c>
      <c r="E47" s="39">
        <v>0.06</v>
      </c>
      <c r="F47" s="50"/>
      <c r="G47" s="25">
        <f t="shared" ref="G47" si="3">ROUND(D47*F47,2)</f>
        <v>0</v>
      </c>
      <c r="H47" s="40">
        <v>240</v>
      </c>
      <c r="I47" s="41"/>
      <c r="J47" s="41"/>
    </row>
    <row r="48" spans="1:11" s="4" customFormat="1" ht="24.95" customHeight="1">
      <c r="A48" s="57" t="s">
        <v>57</v>
      </c>
      <c r="B48" s="58"/>
      <c r="C48" s="58"/>
      <c r="D48" s="58"/>
      <c r="E48" s="58"/>
      <c r="F48" s="59"/>
      <c r="G48" s="45">
        <f>SUM(G47:G47)</f>
        <v>0</v>
      </c>
      <c r="H48" s="26">
        <f>ROUNDUP(ROUND(SUMPRODUCT(D47,E47),2)/10,2)</f>
        <v>240</v>
      </c>
      <c r="I48" s="41"/>
      <c r="J48" s="41"/>
    </row>
    <row r="49" spans="1:9" s="4" customFormat="1" ht="30" customHeight="1">
      <c r="A49" s="33">
        <v>7</v>
      </c>
      <c r="B49" s="75" t="s">
        <v>91</v>
      </c>
      <c r="C49" s="75"/>
      <c r="D49" s="20">
        <v>3231</v>
      </c>
      <c r="E49" s="39">
        <v>0.01</v>
      </c>
      <c r="F49" s="39"/>
      <c r="G49" s="25">
        <f t="shared" ref="G49:G61" si="4">ROUND(D49*F49,2)</f>
        <v>0</v>
      </c>
      <c r="H49" s="39">
        <v>3.24</v>
      </c>
      <c r="I49" s="41"/>
    </row>
    <row r="50" spans="1:9" s="4" customFormat="1" ht="30" customHeight="1">
      <c r="A50" s="57" t="s">
        <v>58</v>
      </c>
      <c r="B50" s="58"/>
      <c r="C50" s="58"/>
      <c r="D50" s="58"/>
      <c r="E50" s="58"/>
      <c r="F50" s="59"/>
      <c r="G50" s="45">
        <f>G49</f>
        <v>0</v>
      </c>
      <c r="H50" s="42">
        <f>ROUNDUP(ROUND(SUMPRODUCT(D49,E49),2)/10,2)</f>
        <v>3.2399999999999998</v>
      </c>
      <c r="I50" s="41"/>
    </row>
    <row r="51" spans="1:9" s="4" customFormat="1" ht="45" customHeight="1">
      <c r="A51" s="43">
        <v>8</v>
      </c>
      <c r="B51" s="69" t="s">
        <v>92</v>
      </c>
      <c r="C51" s="71"/>
      <c r="D51" s="44">
        <v>1</v>
      </c>
      <c r="E51" s="20">
        <v>1500</v>
      </c>
      <c r="F51" s="20"/>
      <c r="G51" s="25">
        <f t="shared" si="4"/>
        <v>0</v>
      </c>
      <c r="H51" s="46">
        <v>150</v>
      </c>
      <c r="I51" s="41"/>
    </row>
    <row r="52" spans="1:9" s="4" customFormat="1" ht="30" customHeight="1">
      <c r="A52" s="57" t="s">
        <v>59</v>
      </c>
      <c r="B52" s="58"/>
      <c r="C52" s="58"/>
      <c r="D52" s="58"/>
      <c r="E52" s="58"/>
      <c r="F52" s="59"/>
      <c r="G52" s="45">
        <f>G51</f>
        <v>0</v>
      </c>
      <c r="H52" s="42">
        <f t="shared" ref="H52" si="5">ROUNDUP(ROUND(SUMPRODUCT(D51,E51),2)/10,2)</f>
        <v>150</v>
      </c>
      <c r="I52" s="41"/>
    </row>
    <row r="53" spans="1:9" s="4" customFormat="1" ht="45" customHeight="1">
      <c r="A53" s="48">
        <v>9</v>
      </c>
      <c r="B53" s="75" t="s">
        <v>93</v>
      </c>
      <c r="C53" s="75"/>
      <c r="D53" s="49">
        <v>1</v>
      </c>
      <c r="E53" s="20">
        <v>1500</v>
      </c>
      <c r="F53" s="54"/>
      <c r="G53" s="25">
        <f t="shared" si="4"/>
        <v>0</v>
      </c>
      <c r="H53" s="46">
        <v>150</v>
      </c>
      <c r="I53" s="41"/>
    </row>
    <row r="54" spans="1:9" s="4" customFormat="1" ht="30" customHeight="1">
      <c r="A54" s="57" t="s">
        <v>66</v>
      </c>
      <c r="B54" s="58"/>
      <c r="C54" s="58"/>
      <c r="D54" s="58"/>
      <c r="E54" s="58"/>
      <c r="F54" s="58"/>
      <c r="G54" s="45">
        <f>G53</f>
        <v>0</v>
      </c>
      <c r="H54" s="42">
        <f>ROUNDUP(ROUND(SUMPRODUCT(D53,E53),2)/10,2)</f>
        <v>150</v>
      </c>
      <c r="I54" s="41"/>
    </row>
    <row r="55" spans="1:9" s="4" customFormat="1" ht="45" customHeight="1">
      <c r="A55" s="48">
        <v>10</v>
      </c>
      <c r="B55" s="69" t="s">
        <v>94</v>
      </c>
      <c r="C55" s="71"/>
      <c r="D55" s="51">
        <v>1</v>
      </c>
      <c r="E55" s="20">
        <v>1000</v>
      </c>
      <c r="F55" s="20"/>
      <c r="G55" s="25">
        <f t="shared" si="4"/>
        <v>0</v>
      </c>
      <c r="H55" s="46">
        <v>100</v>
      </c>
      <c r="I55" s="41"/>
    </row>
    <row r="56" spans="1:9" s="4" customFormat="1" ht="30" customHeight="1">
      <c r="A56" s="57" t="s">
        <v>82</v>
      </c>
      <c r="B56" s="58"/>
      <c r="C56" s="58"/>
      <c r="D56" s="58"/>
      <c r="E56" s="58"/>
      <c r="F56" s="59"/>
      <c r="G56" s="45">
        <f>G55</f>
        <v>0</v>
      </c>
      <c r="H56" s="42">
        <f t="shared" ref="H56:H58" si="6">ROUNDUP(ROUND(SUMPRODUCT(D55,E55),2)/10,2)</f>
        <v>100</v>
      </c>
      <c r="I56" s="41"/>
    </row>
    <row r="57" spans="1:9" s="4" customFormat="1" ht="45" customHeight="1">
      <c r="A57" s="48">
        <v>11</v>
      </c>
      <c r="B57" s="69" t="s">
        <v>95</v>
      </c>
      <c r="C57" s="71"/>
      <c r="D57" s="51">
        <v>1</v>
      </c>
      <c r="E57" s="20">
        <v>1000</v>
      </c>
      <c r="F57" s="20"/>
      <c r="G57" s="25">
        <f t="shared" si="4"/>
        <v>0</v>
      </c>
      <c r="H57" s="46">
        <v>100</v>
      </c>
      <c r="I57" s="41"/>
    </row>
    <row r="58" spans="1:9" s="4" customFormat="1" ht="30" customHeight="1">
      <c r="A58" s="57" t="s">
        <v>83</v>
      </c>
      <c r="B58" s="58"/>
      <c r="C58" s="58"/>
      <c r="D58" s="58"/>
      <c r="E58" s="58"/>
      <c r="F58" s="59"/>
      <c r="G58" s="45">
        <f>G57</f>
        <v>0</v>
      </c>
      <c r="H58" s="42">
        <f t="shared" si="6"/>
        <v>100</v>
      </c>
      <c r="I58" s="41"/>
    </row>
    <row r="59" spans="1:9" s="4" customFormat="1" ht="30" customHeight="1">
      <c r="A59" s="66">
        <v>12</v>
      </c>
      <c r="B59" s="69" t="s">
        <v>96</v>
      </c>
      <c r="C59" s="70"/>
      <c r="D59" s="20">
        <v>120</v>
      </c>
      <c r="E59" s="39">
        <v>0.9</v>
      </c>
      <c r="F59" s="39"/>
      <c r="G59" s="25">
        <f t="shared" si="4"/>
        <v>0</v>
      </c>
      <c r="H59" s="60">
        <v>16.41</v>
      </c>
      <c r="I59" s="41"/>
    </row>
    <row r="60" spans="1:9" s="4" customFormat="1" ht="45" customHeight="1">
      <c r="A60" s="67"/>
      <c r="B60" s="69" t="s">
        <v>97</v>
      </c>
      <c r="C60" s="71"/>
      <c r="D60" s="20">
        <v>51</v>
      </c>
      <c r="E60" s="39">
        <v>0.15</v>
      </c>
      <c r="F60" s="39"/>
      <c r="G60" s="25">
        <f t="shared" si="4"/>
        <v>0</v>
      </c>
      <c r="H60" s="61"/>
      <c r="I60" s="41"/>
    </row>
    <row r="61" spans="1:9" s="4" customFormat="1" ht="45" customHeight="1">
      <c r="A61" s="68"/>
      <c r="B61" s="69" t="s">
        <v>98</v>
      </c>
      <c r="C61" s="70"/>
      <c r="D61" s="20">
        <v>121</v>
      </c>
      <c r="E61" s="39">
        <v>0.4</v>
      </c>
      <c r="F61" s="39"/>
      <c r="G61" s="25">
        <f t="shared" si="4"/>
        <v>0</v>
      </c>
      <c r="H61" s="62"/>
      <c r="I61" s="41"/>
    </row>
    <row r="62" spans="1:9" s="4" customFormat="1" ht="30" customHeight="1">
      <c r="A62" s="57" t="s">
        <v>84</v>
      </c>
      <c r="B62" s="58"/>
      <c r="C62" s="58"/>
      <c r="D62" s="58"/>
      <c r="E62" s="58"/>
      <c r="F62" s="59"/>
      <c r="G62" s="45">
        <f>SUM(G59:G61)</f>
        <v>0</v>
      </c>
      <c r="H62" s="42">
        <f>ROUNDUP(ROUND(SUMPRODUCT(D59:D61,E59:E61),2)/10,2)</f>
        <v>16.41</v>
      </c>
      <c r="I62" s="41"/>
    </row>
    <row r="63" spans="1:9" ht="39" customHeight="1">
      <c r="A63" s="22" t="s">
        <v>5</v>
      </c>
      <c r="B63" s="72" t="s">
        <v>65</v>
      </c>
      <c r="C63" s="72"/>
      <c r="D63" s="72"/>
      <c r="E63" s="72"/>
      <c r="F63" s="72"/>
      <c r="G63" s="72"/>
      <c r="H63" s="9"/>
    </row>
    <row r="64" spans="1:9" ht="71.25" customHeight="1">
      <c r="A64" s="22" t="s">
        <v>27</v>
      </c>
      <c r="B64" s="82" t="s">
        <v>45</v>
      </c>
      <c r="C64" s="82"/>
      <c r="D64" s="82"/>
      <c r="E64" s="82"/>
      <c r="F64" s="82"/>
      <c r="G64" s="82"/>
      <c r="H64" s="9"/>
    </row>
    <row r="65" spans="1:8" ht="30" customHeight="1">
      <c r="A65" s="23" t="s">
        <v>25</v>
      </c>
      <c r="B65" s="6"/>
      <c r="C65" s="6"/>
      <c r="D65" s="6"/>
      <c r="E65" s="7"/>
      <c r="F65" s="7"/>
      <c r="G65" s="7"/>
      <c r="H65" s="7"/>
    </row>
    <row r="66" spans="1:8" ht="15" customHeight="1">
      <c r="A66" s="74" t="s">
        <v>38</v>
      </c>
      <c r="B66" s="74"/>
      <c r="C66" s="74"/>
      <c r="D66" s="74"/>
      <c r="E66" s="74"/>
      <c r="F66" s="74"/>
      <c r="G66" s="74"/>
      <c r="H66" s="7"/>
    </row>
    <row r="67" spans="1:8" ht="15" customHeight="1">
      <c r="A67" s="74" t="s">
        <v>39</v>
      </c>
      <c r="B67" s="74"/>
      <c r="C67" s="74"/>
      <c r="D67" s="74"/>
      <c r="E67" s="74"/>
      <c r="F67" s="74"/>
      <c r="G67" s="74"/>
      <c r="H67" s="7"/>
    </row>
    <row r="68" spans="1:8" ht="135" customHeight="1">
      <c r="A68" s="73" t="s">
        <v>48</v>
      </c>
      <c r="B68" s="73"/>
      <c r="C68" s="73"/>
      <c r="D68" s="73"/>
      <c r="E68" s="73"/>
      <c r="F68" s="73"/>
      <c r="G68" s="73"/>
      <c r="H68" s="7"/>
    </row>
    <row r="69" spans="1:8" ht="151.5" customHeight="1">
      <c r="A69" s="73" t="s">
        <v>47</v>
      </c>
      <c r="B69" s="73"/>
      <c r="C69" s="73"/>
      <c r="D69" s="73"/>
      <c r="E69" s="73"/>
      <c r="F69" s="73"/>
      <c r="G69" s="73"/>
      <c r="H69" s="9"/>
    </row>
    <row r="70" spans="1:8" ht="50.25" customHeight="1">
      <c r="A70" s="88" t="s">
        <v>40</v>
      </c>
      <c r="B70" s="88"/>
      <c r="C70" s="88"/>
      <c r="D70" s="88"/>
      <c r="E70" s="88"/>
      <c r="F70" s="88"/>
      <c r="G70" s="88"/>
      <c r="H70" s="9"/>
    </row>
    <row r="71" spans="1:8" ht="85.5" customHeight="1">
      <c r="A71" s="88" t="s">
        <v>56</v>
      </c>
      <c r="B71" s="88"/>
      <c r="C71" s="88"/>
      <c r="D71" s="88"/>
      <c r="E71" s="88"/>
      <c r="F71" s="88"/>
      <c r="G71" s="88"/>
      <c r="H71" s="9"/>
    </row>
    <row r="72" spans="1:8" ht="19.5" customHeight="1">
      <c r="A72" s="73" t="s">
        <v>44</v>
      </c>
      <c r="B72" s="73"/>
      <c r="C72" s="73"/>
      <c r="D72" s="73"/>
      <c r="E72" s="73"/>
      <c r="F72" s="73"/>
      <c r="G72" s="73"/>
      <c r="H72" s="9"/>
    </row>
    <row r="73" spans="1:8" ht="15" customHeight="1">
      <c r="A73" s="73" t="s">
        <v>41</v>
      </c>
      <c r="B73" s="73"/>
      <c r="C73" s="73"/>
      <c r="D73" s="73"/>
      <c r="E73" s="73"/>
      <c r="F73" s="73"/>
      <c r="G73" s="73"/>
      <c r="H73" s="9"/>
    </row>
    <row r="74" spans="1:8" ht="30.75" customHeight="1">
      <c r="A74" s="73" t="s">
        <v>42</v>
      </c>
      <c r="B74" s="73"/>
      <c r="C74" s="73"/>
      <c r="D74" s="73"/>
      <c r="E74" s="73"/>
      <c r="F74" s="73"/>
      <c r="G74" s="73"/>
      <c r="H74" s="9"/>
    </row>
    <row r="75" spans="1:8" ht="19.5" customHeight="1">
      <c r="A75" s="29"/>
      <c r="B75" s="29"/>
      <c r="C75" s="29"/>
      <c r="D75" s="29"/>
      <c r="E75" s="29"/>
      <c r="F75" s="29"/>
      <c r="G75" s="29"/>
      <c r="H75" s="9"/>
    </row>
    <row r="76" spans="1:8" ht="30" customHeight="1">
      <c r="A76" s="8" t="s">
        <v>16</v>
      </c>
      <c r="B76" s="6"/>
      <c r="C76" s="6"/>
      <c r="D76" s="6"/>
      <c r="E76" s="7"/>
      <c r="F76" s="7"/>
      <c r="G76" s="7"/>
      <c r="H76" s="7"/>
    </row>
    <row r="77" spans="1:8" ht="30" customHeight="1">
      <c r="A77" s="9" t="s">
        <v>33</v>
      </c>
      <c r="B77" s="9"/>
      <c r="C77" s="9"/>
      <c r="D77" s="9"/>
      <c r="E77" s="10"/>
      <c r="F77" s="10"/>
      <c r="G77" s="7"/>
      <c r="H77" s="7"/>
    </row>
    <row r="78" spans="1:8" ht="26.25" customHeight="1">
      <c r="A78" s="93" t="s">
        <v>24</v>
      </c>
      <c r="B78" s="93"/>
      <c r="C78" s="93"/>
      <c r="D78" s="93"/>
      <c r="E78" s="93"/>
      <c r="F78" s="93"/>
      <c r="G78" s="93"/>
      <c r="H78" s="9"/>
    </row>
    <row r="79" spans="1:8" ht="26.25" customHeight="1">
      <c r="A79" s="81" t="s">
        <v>21</v>
      </c>
      <c r="B79" s="81"/>
      <c r="C79" s="81"/>
      <c r="D79" s="81"/>
      <c r="E79" s="81"/>
      <c r="F79" s="81"/>
      <c r="G79" s="81"/>
      <c r="H79" s="9"/>
    </row>
    <row r="80" spans="1:8" ht="15" customHeight="1">
      <c r="A80" s="92" t="s">
        <v>28</v>
      </c>
      <c r="B80" s="92"/>
      <c r="C80" s="92"/>
      <c r="D80" s="92"/>
      <c r="E80" s="92"/>
      <c r="F80" s="92"/>
      <c r="G80" s="92"/>
      <c r="H80" s="9"/>
    </row>
    <row r="81" spans="1:8" ht="20.25" customHeight="1">
      <c r="A81" s="92"/>
      <c r="B81" s="92"/>
      <c r="C81" s="92"/>
      <c r="D81" s="92"/>
      <c r="E81" s="92"/>
      <c r="F81" s="92"/>
      <c r="G81" s="92"/>
      <c r="H81" s="9"/>
    </row>
    <row r="82" spans="1:8" s="9" customFormat="1" ht="26.25" customHeight="1">
      <c r="A82" s="11" t="s">
        <v>30</v>
      </c>
      <c r="B82" s="11"/>
      <c r="C82" s="11"/>
      <c r="D82" s="11"/>
      <c r="E82" s="12"/>
      <c r="F82" s="12"/>
      <c r="G82" s="12"/>
      <c r="H82" s="12"/>
    </row>
    <row r="83" spans="1:8" s="9" customFormat="1" ht="22.5" customHeight="1">
      <c r="A83" s="85" t="s">
        <v>20</v>
      </c>
      <c r="B83" s="85"/>
      <c r="C83" s="85"/>
      <c r="D83" s="85"/>
      <c r="E83" s="85"/>
      <c r="F83" s="85"/>
      <c r="G83" s="85"/>
    </row>
    <row r="84" spans="1:8" ht="30" customHeight="1">
      <c r="A84" s="11" t="s">
        <v>6</v>
      </c>
      <c r="B84" s="6"/>
      <c r="C84" s="6"/>
      <c r="D84" s="6"/>
      <c r="E84" s="7"/>
      <c r="F84" s="7"/>
      <c r="G84" s="7"/>
      <c r="H84" s="7"/>
    </row>
    <row r="85" spans="1:8" ht="30" customHeight="1">
      <c r="A85" s="9" t="s">
        <v>7</v>
      </c>
      <c r="B85" s="9"/>
      <c r="C85" s="9"/>
      <c r="D85" s="9"/>
      <c r="E85" s="10"/>
      <c r="F85" s="10"/>
      <c r="G85" s="7"/>
      <c r="H85" s="7"/>
    </row>
    <row r="86" spans="1:8" ht="30" customHeight="1">
      <c r="A86" s="9" t="s">
        <v>8</v>
      </c>
      <c r="B86" s="9"/>
      <c r="C86" s="9"/>
      <c r="D86" s="9"/>
      <c r="E86" s="10"/>
      <c r="F86" s="10"/>
      <c r="G86" s="7"/>
      <c r="H86" s="7"/>
    </row>
    <row r="87" spans="1:8" ht="30" customHeight="1">
      <c r="A87" s="9" t="s">
        <v>29</v>
      </c>
      <c r="B87" s="9"/>
      <c r="C87" s="9"/>
      <c r="D87" s="9"/>
      <c r="E87" s="10"/>
      <c r="F87" s="10"/>
      <c r="G87" s="10"/>
      <c r="H87" s="27"/>
    </row>
    <row r="88" spans="1:8" s="13" customFormat="1" ht="30" customHeight="1">
      <c r="A88" s="11" t="s">
        <v>9</v>
      </c>
      <c r="B88" s="11"/>
      <c r="C88" s="11"/>
      <c r="D88" s="11"/>
      <c r="E88" s="12"/>
      <c r="F88" s="12"/>
      <c r="G88" s="12"/>
      <c r="H88" s="27"/>
    </row>
    <row r="89" spans="1:8" ht="129" customHeight="1">
      <c r="A89" s="87" t="s">
        <v>67</v>
      </c>
      <c r="B89" s="87"/>
      <c r="C89" s="87"/>
      <c r="D89" s="87"/>
      <c r="E89" s="87"/>
      <c r="F89" s="87"/>
      <c r="G89" s="87"/>
      <c r="H89" s="27"/>
    </row>
    <row r="90" spans="1:8" ht="66.75" customHeight="1">
      <c r="A90" s="86" t="s">
        <v>35</v>
      </c>
      <c r="B90" s="86"/>
      <c r="C90" s="86"/>
      <c r="D90" s="86"/>
      <c r="E90" s="86"/>
      <c r="F90" s="86"/>
      <c r="G90" s="86"/>
      <c r="H90" s="27"/>
    </row>
    <row r="91" spans="1:8" ht="49.5" customHeight="1">
      <c r="A91" s="86" t="s">
        <v>54</v>
      </c>
      <c r="B91" s="86"/>
      <c r="C91" s="86"/>
      <c r="D91" s="86"/>
      <c r="E91" s="86"/>
      <c r="F91" s="86"/>
      <c r="G91" s="86"/>
      <c r="H91" s="27"/>
    </row>
    <row r="92" spans="1:8" ht="30" customHeight="1">
      <c r="A92" s="9" t="s">
        <v>34</v>
      </c>
      <c r="B92" s="9"/>
      <c r="C92" s="9"/>
      <c r="D92" s="9"/>
      <c r="E92" s="10"/>
      <c r="F92" s="10"/>
      <c r="G92" s="10"/>
      <c r="H92" s="27"/>
    </row>
    <row r="93" spans="1:8" ht="30" customHeight="1">
      <c r="A93" s="81" t="s">
        <v>23</v>
      </c>
      <c r="B93" s="81"/>
      <c r="C93" s="81"/>
      <c r="D93" s="81"/>
      <c r="E93" s="81"/>
      <c r="F93" s="81"/>
      <c r="G93" s="81"/>
      <c r="H93" s="9"/>
    </row>
    <row r="94" spans="1:8" ht="49.5" customHeight="1">
      <c r="A94" s="89" t="s">
        <v>17</v>
      </c>
      <c r="B94" s="89"/>
      <c r="C94" s="89"/>
      <c r="D94" s="89"/>
      <c r="E94" s="89"/>
      <c r="F94" s="89"/>
      <c r="G94" s="89"/>
      <c r="H94" s="9"/>
    </row>
    <row r="95" spans="1:8" ht="361.5" customHeight="1">
      <c r="A95" s="91" t="s">
        <v>53</v>
      </c>
      <c r="B95" s="91"/>
      <c r="C95" s="91"/>
      <c r="D95" s="91"/>
      <c r="E95" s="91"/>
      <c r="F95" s="91"/>
      <c r="G95" s="91"/>
      <c r="H95" s="9"/>
    </row>
    <row r="96" spans="1:8" ht="36.75" customHeight="1">
      <c r="A96" s="90" t="s">
        <v>19</v>
      </c>
      <c r="B96" s="90"/>
      <c r="C96" s="90"/>
      <c r="D96" s="90"/>
      <c r="E96" s="90"/>
      <c r="F96" s="90"/>
      <c r="G96" s="90"/>
      <c r="H96" s="9"/>
    </row>
    <row r="97" spans="1:8" ht="48.75" customHeight="1">
      <c r="A97" s="9" t="s">
        <v>22</v>
      </c>
      <c r="B97" s="9"/>
      <c r="C97" s="9"/>
      <c r="D97" s="6"/>
      <c r="E97" s="7"/>
      <c r="F97" s="7"/>
      <c r="G97" s="7"/>
      <c r="H97" s="7"/>
    </row>
    <row r="98" spans="1:8" ht="31.5" customHeight="1">
      <c r="B98" s="15"/>
      <c r="C98" s="15"/>
      <c r="D98" s="15"/>
      <c r="E98" s="15"/>
      <c r="F98" s="80" t="s">
        <v>4</v>
      </c>
      <c r="G98" s="80"/>
      <c r="H98" s="9"/>
    </row>
    <row r="99" spans="1:8" ht="50.25" customHeight="1">
      <c r="A99" s="14"/>
      <c r="B99" s="5"/>
      <c r="C99" s="5"/>
      <c r="D99" s="5"/>
      <c r="E99" s="5"/>
      <c r="F99" s="79" t="s">
        <v>43</v>
      </c>
      <c r="G99" s="79"/>
      <c r="H99" s="9"/>
    </row>
    <row r="100" spans="1:8" ht="30" customHeight="1">
      <c r="A100" s="14"/>
      <c r="B100" s="5"/>
      <c r="C100" s="5"/>
      <c r="D100" s="5"/>
      <c r="E100" s="5"/>
      <c r="F100" s="30"/>
      <c r="G100" s="31"/>
      <c r="H100" s="9"/>
    </row>
    <row r="101" spans="1:8" ht="30" customHeight="1">
      <c r="A101" s="14"/>
      <c r="B101" s="5"/>
      <c r="C101" s="5"/>
      <c r="D101" s="5"/>
      <c r="E101" s="5"/>
      <c r="F101" s="30"/>
      <c r="G101" s="31"/>
      <c r="H101" s="9"/>
    </row>
    <row r="102" spans="1:8" ht="36.75" customHeight="1">
      <c r="A102" s="84" t="s">
        <v>37</v>
      </c>
      <c r="B102" s="84"/>
      <c r="C102" s="84"/>
      <c r="D102" s="84"/>
      <c r="E102" s="84"/>
      <c r="F102" s="84"/>
      <c r="G102" s="84"/>
    </row>
    <row r="103" spans="1:8">
      <c r="A103" s="38" t="s">
        <v>49</v>
      </c>
    </row>
  </sheetData>
  <sheetProtection selectLockedCells="1"/>
  <mergeCells count="89">
    <mergeCell ref="A28:A34"/>
    <mergeCell ref="A43:F43"/>
    <mergeCell ref="B33:C33"/>
    <mergeCell ref="B34:C34"/>
    <mergeCell ref="B28:C28"/>
    <mergeCell ref="B29:C29"/>
    <mergeCell ref="B30:C30"/>
    <mergeCell ref="B31:C31"/>
    <mergeCell ref="B32:C32"/>
    <mergeCell ref="B36:C36"/>
    <mergeCell ref="B37:C37"/>
    <mergeCell ref="B38:C38"/>
    <mergeCell ref="B39:C39"/>
    <mergeCell ref="A44:A45"/>
    <mergeCell ref="B41:C41"/>
    <mergeCell ref="B42:C42"/>
    <mergeCell ref="A35:F35"/>
    <mergeCell ref="B44:C44"/>
    <mergeCell ref="B45:C45"/>
    <mergeCell ref="B23:C23"/>
    <mergeCell ref="B24:C24"/>
    <mergeCell ref="B25:C25"/>
    <mergeCell ref="D1:E1"/>
    <mergeCell ref="A20:G20"/>
    <mergeCell ref="A3:B3"/>
    <mergeCell ref="A9:B9"/>
    <mergeCell ref="A7:B7"/>
    <mergeCell ref="F3:G4"/>
    <mergeCell ref="A12:D12"/>
    <mergeCell ref="A5:B5"/>
    <mergeCell ref="A14:G14"/>
    <mergeCell ref="A17:G17"/>
    <mergeCell ref="A19:G19"/>
    <mergeCell ref="A11:B11"/>
    <mergeCell ref="A13:G13"/>
    <mergeCell ref="A15:G15"/>
    <mergeCell ref="A102:G102"/>
    <mergeCell ref="A69:G69"/>
    <mergeCell ref="A83:G83"/>
    <mergeCell ref="A91:G91"/>
    <mergeCell ref="A89:G89"/>
    <mergeCell ref="A90:G90"/>
    <mergeCell ref="A70:G70"/>
    <mergeCell ref="A71:G71"/>
    <mergeCell ref="A72:G72"/>
    <mergeCell ref="A94:G94"/>
    <mergeCell ref="A96:G96"/>
    <mergeCell ref="A95:G95"/>
    <mergeCell ref="A93:G93"/>
    <mergeCell ref="A80:G81"/>
    <mergeCell ref="A78:G78"/>
    <mergeCell ref="A73:G73"/>
    <mergeCell ref="F99:G99"/>
    <mergeCell ref="F98:G98"/>
    <mergeCell ref="A79:G79"/>
    <mergeCell ref="B64:G64"/>
    <mergeCell ref="A74:G74"/>
    <mergeCell ref="B26:C26"/>
    <mergeCell ref="B63:G63"/>
    <mergeCell ref="A68:G68"/>
    <mergeCell ref="A66:G66"/>
    <mergeCell ref="A67:G67"/>
    <mergeCell ref="A50:F50"/>
    <mergeCell ref="B49:C49"/>
    <mergeCell ref="A62:F62"/>
    <mergeCell ref="B53:C53"/>
    <mergeCell ref="A52:F52"/>
    <mergeCell ref="B55:C55"/>
    <mergeCell ref="B57:C57"/>
    <mergeCell ref="A56:F56"/>
    <mergeCell ref="A58:F58"/>
    <mergeCell ref="B47:C47"/>
    <mergeCell ref="A36:A39"/>
    <mergeCell ref="A27:F27"/>
    <mergeCell ref="A48:F48"/>
    <mergeCell ref="H59:H61"/>
    <mergeCell ref="H36:H39"/>
    <mergeCell ref="A54:F54"/>
    <mergeCell ref="A59:A61"/>
    <mergeCell ref="B59:C59"/>
    <mergeCell ref="B60:C60"/>
    <mergeCell ref="B61:C61"/>
    <mergeCell ref="A40:F40"/>
    <mergeCell ref="B51:C51"/>
    <mergeCell ref="H28:H34"/>
    <mergeCell ref="H41:H42"/>
    <mergeCell ref="H44:H45"/>
    <mergeCell ref="A46:F46"/>
    <mergeCell ref="A41:A42"/>
  </mergeCells>
  <dataValidations count="2">
    <dataValidation operator="greaterThanOrEqual" allowBlank="1" showInputMessage="1" showErrorMessage="1" error="Oferowana cena jednostkowa jest niższa od ceny wywoławczej." sqref="E23:F25"/>
    <dataValidation type="decimal" operator="greaterThanOrEqual" allowBlank="1" showInputMessage="1" showErrorMessage="1" errorTitle="Zbyt niska cena" error="Chcesz wstawić cenę niższą od wywoławczej" sqref="F36:F39 F49 F51 F53 F59:F61 F26 F55 F57 F47 F28:F34 F41:F42 F44:F45">
      <formula1>E26</formula1>
    </dataValidation>
  </dataValidations>
  <printOptions horizontalCentered="1"/>
  <pageMargins left="0.25" right="0.25" top="0.75" bottom="0.75" header="0.3" footer="0.3"/>
  <pageSetup paperSize="9" scale="68" fitToHeight="0" orientation="portrait" r:id="rId1"/>
  <headerFooter>
    <oddFooter>&amp;C&amp;P z &amp;N</oddFooter>
  </headerFooter>
  <ignoredErrors>
    <ignoredError sqref="G27 G48 G40 G57:G58 G55:G56 G49:G50 G51:G54 G35 G43:G46"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Formularz ofertowy</vt:lpstr>
      <vt:lpstr>'Formularz ofertowy'!Obszar_wydruku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Kleniewski Marek</cp:lastModifiedBy>
  <cp:lastPrinted>2025-04-08T06:58:07Z</cp:lastPrinted>
  <dcterms:created xsi:type="dcterms:W3CDTF">2012-08-13T14:00:07Z</dcterms:created>
  <dcterms:modified xsi:type="dcterms:W3CDTF">2025-06-11T10:14:19Z</dcterms:modified>
</cp:coreProperties>
</file>